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18\Admin Data Collection\Power Generation\"/>
    </mc:Choice>
  </mc:AlternateContent>
  <bookViews>
    <workbookView xWindow="0" yWindow="0" windowWidth="14380" windowHeight="4080" firstSheet="1" activeTab="1" xr2:uid="{00000000-000D-0000-FFFF-FFFF00000000}"/>
  </bookViews>
  <sheets>
    <sheet name="TOTAL hydro+thermal GENERATED " sheetId="1" r:id="rId1"/>
    <sheet name="Actual Consumption" sheetId="3" r:id="rId2"/>
    <sheet name="TOTAL DAILY MYTO" sheetId="2" r:id="rId3"/>
    <sheet name="METERING DATA" sheetId="4" r:id="rId4"/>
  </sheets>
  <externalReferences>
    <externalReference r:id="rId5"/>
  </externalReferences>
  <definedNames>
    <definedName name="EvtDte">[1]Support!$C$3</definedName>
  </definedNames>
  <calcPr calcId="171027"/>
</workbook>
</file>

<file path=xl/calcChain.xml><?xml version="1.0" encoding="utf-8"?>
<calcChain xmlns="http://schemas.openxmlformats.org/spreadsheetml/2006/main">
  <c r="E61" i="3" l="1"/>
  <c r="E18" i="3"/>
  <c r="D18" i="3"/>
  <c r="D40" i="3"/>
  <c r="D61" i="3"/>
  <c r="E40" i="3"/>
  <c r="G14" i="4" l="1"/>
  <c r="F14" i="4"/>
  <c r="D14" i="4"/>
  <c r="C14" i="4"/>
  <c r="H13" i="4"/>
  <c r="E12" i="4"/>
  <c r="H12" i="4" s="1"/>
  <c r="H11" i="4"/>
  <c r="E10" i="4"/>
  <c r="H10" i="4" s="1"/>
  <c r="H9" i="4"/>
  <c r="H8" i="4"/>
  <c r="H7" i="4"/>
  <c r="H6" i="4"/>
  <c r="E6" i="4"/>
  <c r="E5" i="4"/>
  <c r="H5" i="4" s="1"/>
  <c r="H4" i="4"/>
  <c r="E3" i="4"/>
  <c r="H3" i="4" s="1"/>
  <c r="E14" i="4" l="1"/>
  <c r="H14" i="4" s="1"/>
  <c r="C23" i="2" l="1"/>
  <c r="D23" i="2" s="1"/>
  <c r="K23" i="2"/>
  <c r="N23" i="2"/>
  <c r="C24" i="2"/>
  <c r="D24" i="2" s="1"/>
  <c r="C25" i="2"/>
  <c r="E25" i="2" s="1"/>
  <c r="J25" i="2"/>
  <c r="N25" i="2"/>
  <c r="C26" i="2"/>
  <c r="G26" i="2" s="1"/>
  <c r="M26" i="2"/>
  <c r="C27" i="2"/>
  <c r="D27" i="2" s="1"/>
  <c r="G27" i="2"/>
  <c r="K27" i="2"/>
  <c r="N27" i="2"/>
  <c r="C28" i="2"/>
  <c r="D28" i="2" s="1"/>
  <c r="F28" i="2"/>
  <c r="I28" i="2"/>
  <c r="K28" i="2"/>
  <c r="M28" i="2"/>
  <c r="N28" i="2"/>
  <c r="C29" i="2"/>
  <c r="E29" i="2" s="1"/>
  <c r="C30" i="2"/>
  <c r="N30" i="2" s="1"/>
  <c r="C31" i="2"/>
  <c r="E31" i="2" s="1"/>
  <c r="C32" i="2"/>
  <c r="E32" i="2" s="1"/>
  <c r="G32" i="2"/>
  <c r="I32" i="2"/>
  <c r="K32" i="2"/>
  <c r="N32" i="2"/>
  <c r="C33" i="2"/>
  <c r="E33" i="2" s="1"/>
  <c r="C34" i="2"/>
  <c r="G34" i="2" s="1"/>
  <c r="N34" i="2"/>
  <c r="C35" i="2"/>
  <c r="C36" i="2"/>
  <c r="E36" i="2" s="1"/>
  <c r="I36" i="2"/>
  <c r="N36" i="2"/>
  <c r="C37" i="2"/>
  <c r="N37" i="2" s="1"/>
  <c r="C38" i="2"/>
  <c r="I38" i="2" s="1"/>
  <c r="C39" i="2"/>
  <c r="C40" i="2"/>
  <c r="E40" i="2" s="1"/>
  <c r="N40" i="2"/>
  <c r="C41" i="2"/>
  <c r="I41" i="2" s="1"/>
  <c r="C42" i="2"/>
  <c r="G42" i="2" s="1"/>
  <c r="C43" i="2"/>
  <c r="I43" i="2"/>
  <c r="K43" i="2"/>
  <c r="C44" i="2"/>
  <c r="E44" i="2" s="1"/>
  <c r="N44" i="2"/>
  <c r="C45" i="2"/>
  <c r="C46" i="2"/>
  <c r="C47" i="2"/>
  <c r="C48" i="2"/>
  <c r="E48" i="2" s="1"/>
  <c r="C49" i="2"/>
  <c r="C50" i="2"/>
  <c r="M50" i="2" s="1"/>
  <c r="C51" i="2"/>
  <c r="D51" i="2" s="1"/>
  <c r="G51" i="2"/>
  <c r="L51" i="2"/>
  <c r="N51" i="2"/>
  <c r="C52" i="2"/>
  <c r="F52" i="2" s="1"/>
  <c r="N52" i="2"/>
  <c r="C53" i="2"/>
  <c r="F53" i="2" s="1"/>
  <c r="C54" i="2"/>
  <c r="F54" i="2" s="1"/>
  <c r="C55" i="2"/>
  <c r="F55" i="2" s="1"/>
  <c r="C56" i="2"/>
  <c r="F56" i="2" s="1"/>
  <c r="N56" i="2"/>
  <c r="C57" i="2"/>
  <c r="F57" i="2" s="1"/>
  <c r="C58" i="2"/>
  <c r="F58" i="2" s="1"/>
  <c r="C59" i="2"/>
  <c r="F59" i="2" s="1"/>
  <c r="C60" i="2"/>
  <c r="F60" i="2" s="1"/>
  <c r="N60" i="2"/>
  <c r="C61" i="2"/>
  <c r="F61" i="2" s="1"/>
  <c r="C62" i="2"/>
  <c r="F62" i="2" s="1"/>
  <c r="C63" i="2"/>
  <c r="F63" i="2" s="1"/>
  <c r="C64" i="2"/>
  <c r="F64" i="2" s="1"/>
  <c r="N64" i="2"/>
  <c r="C65" i="2"/>
  <c r="F65" i="2" s="1"/>
  <c r="C66" i="2"/>
  <c r="F66" i="2" s="1"/>
  <c r="C67" i="2"/>
  <c r="D67" i="2" s="1"/>
  <c r="H67" i="2"/>
  <c r="N67" i="2"/>
  <c r="C68" i="2"/>
  <c r="D68" i="2" s="1"/>
  <c r="C69" i="2"/>
  <c r="C70" i="2"/>
  <c r="D70" i="2" s="1"/>
  <c r="C71" i="2"/>
  <c r="D71" i="2" s="1"/>
  <c r="K71" i="2"/>
  <c r="C72" i="2"/>
  <c r="J72" i="2" s="1"/>
  <c r="H72" i="2"/>
  <c r="N72" i="2"/>
  <c r="C73" i="2"/>
  <c r="H73" i="2"/>
  <c r="C74" i="2"/>
  <c r="D74" i="2" s="1"/>
  <c r="G74" i="2"/>
  <c r="H74" i="2"/>
  <c r="K74" i="2"/>
  <c r="N74" i="2"/>
  <c r="C75" i="2"/>
  <c r="D75" i="2" s="1"/>
  <c r="C76" i="2"/>
  <c r="H76" i="2" s="1"/>
  <c r="C77" i="2"/>
  <c r="N77" i="2" s="1"/>
  <c r="C78" i="2"/>
  <c r="D78" i="2" s="1"/>
  <c r="C79" i="2"/>
  <c r="D79" i="2" s="1"/>
  <c r="G79" i="2"/>
  <c r="K79" i="2"/>
  <c r="N79" i="2"/>
  <c r="C80" i="2"/>
  <c r="G80" i="2" s="1"/>
  <c r="C81" i="2"/>
  <c r="C82" i="2"/>
  <c r="D82" i="2" s="1"/>
  <c r="F82" i="2"/>
  <c r="H82" i="2"/>
  <c r="K82" i="2"/>
  <c r="L82" i="2"/>
  <c r="C83" i="2"/>
  <c r="D83" i="2" s="1"/>
  <c r="H83" i="2"/>
  <c r="N83" i="2"/>
  <c r="C84" i="2"/>
  <c r="D84" i="2" s="1"/>
  <c r="N84" i="2"/>
  <c r="C85" i="2"/>
  <c r="F85" i="2" s="1"/>
  <c r="C86" i="2"/>
  <c r="H86" i="2" s="1"/>
  <c r="K86" i="2"/>
  <c r="C87" i="2"/>
  <c r="D87" i="2" s="1"/>
  <c r="J87" i="2"/>
  <c r="K87" i="2"/>
  <c r="C88" i="2"/>
  <c r="J88" i="2" s="1"/>
  <c r="C89" i="2"/>
  <c r="N89" i="2" s="1"/>
  <c r="H89" i="2"/>
  <c r="C90" i="2"/>
  <c r="L90" i="2" s="1"/>
  <c r="C91" i="2"/>
  <c r="F91" i="2" s="1"/>
  <c r="N91" i="2"/>
  <c r="C92" i="2"/>
  <c r="J92" i="2" s="1"/>
  <c r="C93" i="2"/>
  <c r="N93" i="2" s="1"/>
  <c r="C94" i="2"/>
  <c r="F94" i="2" s="1"/>
  <c r="C95" i="2"/>
  <c r="D95" i="2" s="1"/>
  <c r="N95" i="2"/>
  <c r="C96" i="2"/>
  <c r="N96" i="2" s="1"/>
  <c r="C97" i="2"/>
  <c r="F97" i="2" s="1"/>
  <c r="C98" i="2"/>
  <c r="D98" i="2" s="1"/>
  <c r="I98" i="2"/>
  <c r="N98" i="2"/>
  <c r="C99" i="2"/>
  <c r="E99" i="2" s="1"/>
  <c r="J99" i="2"/>
  <c r="C100" i="2"/>
  <c r="J100" i="2" s="1"/>
  <c r="C101" i="2"/>
  <c r="F101" i="2" s="1"/>
  <c r="C102" i="2"/>
  <c r="D102" i="2" s="1"/>
  <c r="I102" i="2"/>
  <c r="N102" i="2"/>
  <c r="C103" i="2"/>
  <c r="E103" i="2" s="1"/>
  <c r="C104" i="2"/>
  <c r="E104" i="2" s="1"/>
  <c r="G104" i="2"/>
  <c r="J104" i="2"/>
  <c r="N104" i="2"/>
  <c r="C105" i="2"/>
  <c r="F105" i="2" s="1"/>
  <c r="C106" i="2"/>
  <c r="D106" i="2" s="1"/>
  <c r="G106" i="2"/>
  <c r="K106" i="2"/>
  <c r="N106" i="2"/>
  <c r="C107" i="2"/>
  <c r="E107" i="2" s="1"/>
  <c r="F107" i="2"/>
  <c r="I107" i="2"/>
  <c r="J107" i="2"/>
  <c r="N107" i="2"/>
  <c r="C108" i="2"/>
  <c r="G108" i="2" s="1"/>
  <c r="C109" i="2"/>
  <c r="F109" i="2" s="1"/>
  <c r="C110" i="2"/>
  <c r="D110" i="2" s="1"/>
  <c r="C111" i="2"/>
  <c r="D111" i="2" s="1"/>
  <c r="J111" i="2"/>
  <c r="C112" i="2"/>
  <c r="D112" i="2" s="1"/>
  <c r="N112" i="2"/>
  <c r="C113" i="2"/>
  <c r="D113" i="2" s="1"/>
  <c r="G113" i="2"/>
  <c r="K113" i="2"/>
  <c r="N113" i="2"/>
  <c r="H22" i="2"/>
  <c r="C22" i="2"/>
  <c r="N22" i="2" s="1"/>
  <c r="K31" i="2" l="1"/>
  <c r="I22" i="2"/>
  <c r="I113" i="2"/>
  <c r="I112" i="2"/>
  <c r="I111" i="2"/>
  <c r="M106" i="2"/>
  <c r="F106" i="2"/>
  <c r="I99" i="2"/>
  <c r="H93" i="2"/>
  <c r="J91" i="2"/>
  <c r="G83" i="2"/>
  <c r="H78" i="2"/>
  <c r="K75" i="2"/>
  <c r="D72" i="2"/>
  <c r="F71" i="2"/>
  <c r="K62" i="2"/>
  <c r="K58" i="2"/>
  <c r="K54" i="2"/>
  <c r="J44" i="2"/>
  <c r="M40" i="2"/>
  <c r="G40" i="2"/>
  <c r="M36" i="2"/>
  <c r="G36" i="2"/>
  <c r="I31" i="2"/>
  <c r="G28" i="2"/>
  <c r="M27" i="2"/>
  <c r="F27" i="2"/>
  <c r="I26" i="2"/>
  <c r="I23" i="2"/>
  <c r="K103" i="2"/>
  <c r="N97" i="2"/>
  <c r="H91" i="2"/>
  <c r="N78" i="2"/>
  <c r="G78" i="2"/>
  <c r="N76" i="2"/>
  <c r="K63" i="2"/>
  <c r="K59" i="2"/>
  <c r="K55" i="2"/>
  <c r="K40" i="2"/>
  <c r="F40" i="2"/>
  <c r="K36" i="2"/>
  <c r="F36" i="2"/>
  <c r="N31" i="2"/>
  <c r="G31" i="2"/>
  <c r="N29" i="2"/>
  <c r="G23" i="2"/>
  <c r="K78" i="2"/>
  <c r="I40" i="2"/>
  <c r="M22" i="2"/>
  <c r="D22" i="2"/>
  <c r="N111" i="2"/>
  <c r="N110" i="2"/>
  <c r="I106" i="2"/>
  <c r="N105" i="2"/>
  <c r="I104" i="2"/>
  <c r="J103" i="2"/>
  <c r="N99" i="2"/>
  <c r="G97" i="2"/>
  <c r="D91" i="2"/>
  <c r="K83" i="2"/>
  <c r="N82" i="2"/>
  <c r="G82" i="2"/>
  <c r="N80" i="2"/>
  <c r="H79" i="2"/>
  <c r="L78" i="2"/>
  <c r="F78" i="2"/>
  <c r="D76" i="2"/>
  <c r="L71" i="2"/>
  <c r="K70" i="2"/>
  <c r="J63" i="2"/>
  <c r="J59" i="2"/>
  <c r="J55" i="2"/>
  <c r="J40" i="2"/>
  <c r="J36" i="2"/>
  <c r="M31" i="2"/>
  <c r="F31" i="2"/>
  <c r="I27" i="2"/>
  <c r="N26" i="2"/>
  <c r="I110" i="2"/>
  <c r="G102" i="2"/>
  <c r="M98" i="2"/>
  <c r="L95" i="2"/>
  <c r="H75" i="2"/>
  <c r="L67" i="2"/>
  <c r="G67" i="2"/>
  <c r="L66" i="2"/>
  <c r="M34" i="2"/>
  <c r="N33" i="2"/>
  <c r="M24" i="2"/>
  <c r="G24" i="2"/>
  <c r="E22" i="2"/>
  <c r="K22" i="2"/>
  <c r="M113" i="2"/>
  <c r="F113" i="2"/>
  <c r="E111" i="2"/>
  <c r="K110" i="2"/>
  <c r="F110" i="2"/>
  <c r="K109" i="2"/>
  <c r="J106" i="2"/>
  <c r="E106" i="2"/>
  <c r="I105" i="2"/>
  <c r="M104" i="2"/>
  <c r="K102" i="2"/>
  <c r="F102" i="2"/>
  <c r="K101" i="2"/>
  <c r="F99" i="2"/>
  <c r="K98" i="2"/>
  <c r="F98" i="2"/>
  <c r="K97" i="2"/>
  <c r="K95" i="2"/>
  <c r="F95" i="2"/>
  <c r="K94" i="2"/>
  <c r="L91" i="2"/>
  <c r="G91" i="2"/>
  <c r="D88" i="2"/>
  <c r="H87" i="2"/>
  <c r="H84" i="2"/>
  <c r="L83" i="2"/>
  <c r="F83" i="2"/>
  <c r="H80" i="2"/>
  <c r="L79" i="2"/>
  <c r="F79" i="2"/>
  <c r="J76" i="2"/>
  <c r="N75" i="2"/>
  <c r="G75" i="2"/>
  <c r="L74" i="2"/>
  <c r="F74" i="2"/>
  <c r="H71" i="2"/>
  <c r="N70" i="2"/>
  <c r="G70" i="2"/>
  <c r="K67" i="2"/>
  <c r="F67" i="2"/>
  <c r="K66" i="2"/>
  <c r="J65" i="2"/>
  <c r="K64" i="2"/>
  <c r="K61" i="2"/>
  <c r="K60" i="2"/>
  <c r="K57" i="2"/>
  <c r="K56" i="2"/>
  <c r="K53" i="2"/>
  <c r="K52" i="2"/>
  <c r="J51" i="2"/>
  <c r="N50" i="2"/>
  <c r="N48" i="2"/>
  <c r="I44" i="2"/>
  <c r="I34" i="2"/>
  <c r="J33" i="2"/>
  <c r="M32" i="2"/>
  <c r="F32" i="2"/>
  <c r="J28" i="2"/>
  <c r="E28" i="2"/>
  <c r="I25" i="2"/>
  <c r="K24" i="2"/>
  <c r="F24" i="2"/>
  <c r="M23" i="2"/>
  <c r="F23" i="2"/>
  <c r="H95" i="2"/>
  <c r="N24" i="2"/>
  <c r="I24" i="2"/>
  <c r="M110" i="2"/>
  <c r="G110" i="2"/>
  <c r="M109" i="2"/>
  <c r="K105" i="2"/>
  <c r="M102" i="2"/>
  <c r="M101" i="2"/>
  <c r="G98" i="2"/>
  <c r="G95" i="2"/>
  <c r="L94" i="2"/>
  <c r="J84" i="2"/>
  <c r="J80" i="2"/>
  <c r="H70" i="2"/>
  <c r="L65" i="2"/>
  <c r="G22" i="2"/>
  <c r="L22" i="2"/>
  <c r="J110" i="2"/>
  <c r="E110" i="2"/>
  <c r="G105" i="2"/>
  <c r="J102" i="2"/>
  <c r="E102" i="2"/>
  <c r="J98" i="2"/>
  <c r="E98" i="2"/>
  <c r="I97" i="2"/>
  <c r="J95" i="2"/>
  <c r="G94" i="2"/>
  <c r="D92" i="2"/>
  <c r="K91" i="2"/>
  <c r="D80" i="2"/>
  <c r="H77" i="2"/>
  <c r="L75" i="2"/>
  <c r="F75" i="2"/>
  <c r="N71" i="2"/>
  <c r="G71" i="2"/>
  <c r="L70" i="2"/>
  <c r="F70" i="2"/>
  <c r="J67" i="2"/>
  <c r="H65" i="2"/>
  <c r="N62" i="2"/>
  <c r="J61" i="2"/>
  <c r="N58" i="2"/>
  <c r="J57" i="2"/>
  <c r="N54" i="2"/>
  <c r="J53" i="2"/>
  <c r="H51" i="2"/>
  <c r="I33" i="2"/>
  <c r="J24" i="2"/>
  <c r="E24" i="2"/>
  <c r="J108" i="2"/>
  <c r="D100" i="2"/>
  <c r="F100" i="2"/>
  <c r="K100" i="2"/>
  <c r="G96" i="2"/>
  <c r="J96" i="2"/>
  <c r="D90" i="2"/>
  <c r="H90" i="2"/>
  <c r="F81" i="2"/>
  <c r="N81" i="2"/>
  <c r="E49" i="2"/>
  <c r="I49" i="2"/>
  <c r="J49" i="2"/>
  <c r="E47" i="2"/>
  <c r="F47" i="2"/>
  <c r="M47" i="2"/>
  <c r="G47" i="2"/>
  <c r="N47" i="2"/>
  <c r="E39" i="2"/>
  <c r="G39" i="2"/>
  <c r="N39" i="2"/>
  <c r="I39" i="2"/>
  <c r="E35" i="2"/>
  <c r="G35" i="2"/>
  <c r="N35" i="2"/>
  <c r="I35" i="2"/>
  <c r="M112" i="2"/>
  <c r="G112" i="2"/>
  <c r="D109" i="2"/>
  <c r="E109" i="2"/>
  <c r="J109" i="2"/>
  <c r="I108" i="2"/>
  <c r="D103" i="2"/>
  <c r="G103" i="2"/>
  <c r="M103" i="2"/>
  <c r="D101" i="2"/>
  <c r="E101" i="2"/>
  <c r="J101" i="2"/>
  <c r="I100" i="2"/>
  <c r="M96" i="2"/>
  <c r="K90" i="2"/>
  <c r="H68" i="2"/>
  <c r="J68" i="2"/>
  <c r="F48" i="2"/>
  <c r="K48" i="2"/>
  <c r="G48" i="2"/>
  <c r="M48" i="2"/>
  <c r="I42" i="2"/>
  <c r="M42" i="2"/>
  <c r="M39" i="2"/>
  <c r="M35" i="2"/>
  <c r="D29" i="2"/>
  <c r="F29" i="2"/>
  <c r="K29" i="2"/>
  <c r="G29" i="2"/>
  <c r="M29" i="2"/>
  <c r="F22" i="2"/>
  <c r="J22" i="2"/>
  <c r="J113" i="2"/>
  <c r="E113" i="2"/>
  <c r="K112" i="2"/>
  <c r="F112" i="2"/>
  <c r="M111" i="2"/>
  <c r="G111" i="2"/>
  <c r="I109" i="2"/>
  <c r="N108" i="2"/>
  <c r="K107" i="2"/>
  <c r="M105" i="2"/>
  <c r="D104" i="2"/>
  <c r="F104" i="2"/>
  <c r="K104" i="2"/>
  <c r="I103" i="2"/>
  <c r="I101" i="2"/>
  <c r="N100" i="2"/>
  <c r="G100" i="2"/>
  <c r="K99" i="2"/>
  <c r="M97" i="2"/>
  <c r="H96" i="2"/>
  <c r="N94" i="2"/>
  <c r="N92" i="2"/>
  <c r="G90" i="2"/>
  <c r="N87" i="2"/>
  <c r="D86" i="2"/>
  <c r="F86" i="2"/>
  <c r="L86" i="2"/>
  <c r="G86" i="2"/>
  <c r="N86" i="2"/>
  <c r="F73" i="2"/>
  <c r="N73" i="2"/>
  <c r="F69" i="2"/>
  <c r="N69" i="2"/>
  <c r="D66" i="2"/>
  <c r="G66" i="2"/>
  <c r="N66" i="2"/>
  <c r="H66" i="2"/>
  <c r="G50" i="2"/>
  <c r="I50" i="2"/>
  <c r="J48" i="2"/>
  <c r="K47" i="2"/>
  <c r="E45" i="2"/>
  <c r="N45" i="2"/>
  <c r="E43" i="2"/>
  <c r="F43" i="2"/>
  <c r="M43" i="2"/>
  <c r="G43" i="2"/>
  <c r="N43" i="2"/>
  <c r="K39" i="2"/>
  <c r="E37" i="2"/>
  <c r="K35" i="2"/>
  <c r="J29" i="2"/>
  <c r="D26" i="2"/>
  <c r="E26" i="2"/>
  <c r="J26" i="2"/>
  <c r="F26" i="2"/>
  <c r="K26" i="2"/>
  <c r="D108" i="2"/>
  <c r="F108" i="2"/>
  <c r="K108" i="2"/>
  <c r="J112" i="2"/>
  <c r="E112" i="2"/>
  <c r="K111" i="2"/>
  <c r="F111" i="2"/>
  <c r="N109" i="2"/>
  <c r="G109" i="2"/>
  <c r="M108" i="2"/>
  <c r="E108" i="2"/>
  <c r="D107" i="2"/>
  <c r="G107" i="2"/>
  <c r="M107" i="2"/>
  <c r="D105" i="2"/>
  <c r="E105" i="2"/>
  <c r="J105" i="2"/>
  <c r="N103" i="2"/>
  <c r="F103" i="2"/>
  <c r="N101" i="2"/>
  <c r="G101" i="2"/>
  <c r="M100" i="2"/>
  <c r="E100" i="2"/>
  <c r="D99" i="2"/>
  <c r="G99" i="2"/>
  <c r="M99" i="2"/>
  <c r="D97" i="2"/>
  <c r="E97" i="2"/>
  <c r="J97" i="2"/>
  <c r="D96" i="2"/>
  <c r="D94" i="2"/>
  <c r="H94" i="2"/>
  <c r="H92" i="2"/>
  <c r="N90" i="2"/>
  <c r="F90" i="2"/>
  <c r="N88" i="2"/>
  <c r="F87" i="2"/>
  <c r="G87" i="2"/>
  <c r="L87" i="2"/>
  <c r="H81" i="2"/>
  <c r="N68" i="2"/>
  <c r="N49" i="2"/>
  <c r="I48" i="2"/>
  <c r="I47" i="2"/>
  <c r="F44" i="2"/>
  <c r="K44" i="2"/>
  <c r="G44" i="2"/>
  <c r="M44" i="2"/>
  <c r="N42" i="2"/>
  <c r="E41" i="2"/>
  <c r="J41" i="2"/>
  <c r="N41" i="2"/>
  <c r="F39" i="2"/>
  <c r="F35" i="2"/>
  <c r="I29" i="2"/>
  <c r="D25" i="2"/>
  <c r="F25" i="2"/>
  <c r="K25" i="2"/>
  <c r="G25" i="2"/>
  <c r="M25" i="2"/>
  <c r="J83" i="2"/>
  <c r="J79" i="2"/>
  <c r="J75" i="2"/>
  <c r="J71" i="2"/>
  <c r="N65" i="2"/>
  <c r="G65" i="2"/>
  <c r="G63" i="2"/>
  <c r="G61" i="2"/>
  <c r="G59" i="2"/>
  <c r="G57" i="2"/>
  <c r="G55" i="2"/>
  <c r="G53" i="2"/>
  <c r="K51" i="2"/>
  <c r="F51" i="2"/>
  <c r="J32" i="2"/>
  <c r="J27" i="2"/>
  <c r="E27" i="2"/>
  <c r="J23" i="2"/>
  <c r="E23" i="2"/>
  <c r="E93" i="2"/>
  <c r="I93" i="2"/>
  <c r="M93" i="2"/>
  <c r="E89" i="2"/>
  <c r="I89" i="2"/>
  <c r="M89" i="2"/>
  <c r="N85" i="2"/>
  <c r="H85" i="2"/>
  <c r="E77" i="2"/>
  <c r="I77" i="2"/>
  <c r="M77" i="2"/>
  <c r="H69" i="2"/>
  <c r="D46" i="2"/>
  <c r="H46" i="2"/>
  <c r="L46" i="2"/>
  <c r="E46" i="2"/>
  <c r="J46" i="2"/>
  <c r="F46" i="2"/>
  <c r="K46" i="2"/>
  <c r="N38" i="2"/>
  <c r="D30" i="2"/>
  <c r="H30" i="2"/>
  <c r="L30" i="2"/>
  <c r="E30" i="2"/>
  <c r="J30" i="2"/>
  <c r="F30" i="2"/>
  <c r="K30" i="2"/>
  <c r="L93" i="2"/>
  <c r="E92" i="2"/>
  <c r="I92" i="2"/>
  <c r="M92" i="2"/>
  <c r="L89" i="2"/>
  <c r="G89" i="2"/>
  <c r="E88" i="2"/>
  <c r="I88" i="2"/>
  <c r="M88" i="2"/>
  <c r="L85" i="2"/>
  <c r="E84" i="2"/>
  <c r="I84" i="2"/>
  <c r="M84" i="2"/>
  <c r="G81" i="2"/>
  <c r="L77" i="2"/>
  <c r="G77" i="2"/>
  <c r="E76" i="2"/>
  <c r="I76" i="2"/>
  <c r="M76" i="2"/>
  <c r="L73" i="2"/>
  <c r="G73" i="2"/>
  <c r="E72" i="2"/>
  <c r="I72" i="2"/>
  <c r="M72" i="2"/>
  <c r="L69" i="2"/>
  <c r="G69" i="2"/>
  <c r="E68" i="2"/>
  <c r="I68" i="2"/>
  <c r="M68" i="2"/>
  <c r="D64" i="2"/>
  <c r="H64" i="2"/>
  <c r="L64" i="2"/>
  <c r="E64" i="2"/>
  <c r="I64" i="2"/>
  <c r="M64" i="2"/>
  <c r="D62" i="2"/>
  <c r="H62" i="2"/>
  <c r="L62" i="2"/>
  <c r="E62" i="2"/>
  <c r="I62" i="2"/>
  <c r="M62" i="2"/>
  <c r="D60" i="2"/>
  <c r="H60" i="2"/>
  <c r="L60" i="2"/>
  <c r="E60" i="2"/>
  <c r="I60" i="2"/>
  <c r="M60" i="2"/>
  <c r="D58" i="2"/>
  <c r="H58" i="2"/>
  <c r="L58" i="2"/>
  <c r="E58" i="2"/>
  <c r="I58" i="2"/>
  <c r="M58" i="2"/>
  <c r="D56" i="2"/>
  <c r="H56" i="2"/>
  <c r="L56" i="2"/>
  <c r="E56" i="2"/>
  <c r="I56" i="2"/>
  <c r="M56" i="2"/>
  <c r="D54" i="2"/>
  <c r="H54" i="2"/>
  <c r="L54" i="2"/>
  <c r="E54" i="2"/>
  <c r="I54" i="2"/>
  <c r="M54" i="2"/>
  <c r="D52" i="2"/>
  <c r="H52" i="2"/>
  <c r="L52" i="2"/>
  <c r="E52" i="2"/>
  <c r="I52" i="2"/>
  <c r="M52" i="2"/>
  <c r="M46" i="2"/>
  <c r="D45" i="2"/>
  <c r="H45" i="2"/>
  <c r="L45" i="2"/>
  <c r="F45" i="2"/>
  <c r="K45" i="2"/>
  <c r="G45" i="2"/>
  <c r="M45" i="2"/>
  <c r="M38" i="2"/>
  <c r="D37" i="2"/>
  <c r="H37" i="2"/>
  <c r="L37" i="2"/>
  <c r="F37" i="2"/>
  <c r="K37" i="2"/>
  <c r="G37" i="2"/>
  <c r="M37" i="2"/>
  <c r="M30" i="2"/>
  <c r="L113" i="2"/>
  <c r="H113" i="2"/>
  <c r="L112" i="2"/>
  <c r="H112" i="2"/>
  <c r="L111" i="2"/>
  <c r="H111" i="2"/>
  <c r="L110" i="2"/>
  <c r="H110" i="2"/>
  <c r="L109" i="2"/>
  <c r="H109" i="2"/>
  <c r="L108" i="2"/>
  <c r="H108" i="2"/>
  <c r="L107" i="2"/>
  <c r="H107" i="2"/>
  <c r="L106" i="2"/>
  <c r="H106" i="2"/>
  <c r="L105" i="2"/>
  <c r="H105" i="2"/>
  <c r="L104" i="2"/>
  <c r="H104" i="2"/>
  <c r="L103" i="2"/>
  <c r="H103" i="2"/>
  <c r="L102" i="2"/>
  <c r="H102" i="2"/>
  <c r="L101" i="2"/>
  <c r="H101" i="2"/>
  <c r="L100" i="2"/>
  <c r="H100" i="2"/>
  <c r="L99" i="2"/>
  <c r="H99" i="2"/>
  <c r="L98" i="2"/>
  <c r="H98" i="2"/>
  <c r="L97" i="2"/>
  <c r="H97" i="2"/>
  <c r="L96" i="2"/>
  <c r="E95" i="2"/>
  <c r="I95" i="2"/>
  <c r="M95" i="2"/>
  <c r="J94" i="2"/>
  <c r="K93" i="2"/>
  <c r="F93" i="2"/>
  <c r="L92" i="2"/>
  <c r="G92" i="2"/>
  <c r="E91" i="2"/>
  <c r="I91" i="2"/>
  <c r="M91" i="2"/>
  <c r="J90" i="2"/>
  <c r="K89" i="2"/>
  <c r="F89" i="2"/>
  <c r="L88" i="2"/>
  <c r="G88" i="2"/>
  <c r="E87" i="2"/>
  <c r="I87" i="2"/>
  <c r="M87" i="2"/>
  <c r="J86" i="2"/>
  <c r="K85" i="2"/>
  <c r="L84" i="2"/>
  <c r="G84" i="2"/>
  <c r="E83" i="2"/>
  <c r="I83" i="2"/>
  <c r="M83" i="2"/>
  <c r="J82" i="2"/>
  <c r="K81" i="2"/>
  <c r="L80" i="2"/>
  <c r="E79" i="2"/>
  <c r="I79" i="2"/>
  <c r="M79" i="2"/>
  <c r="J78" i="2"/>
  <c r="K77" i="2"/>
  <c r="F77" i="2"/>
  <c r="L76" i="2"/>
  <c r="G76" i="2"/>
  <c r="E75" i="2"/>
  <c r="I75" i="2"/>
  <c r="M75" i="2"/>
  <c r="J74" i="2"/>
  <c r="K73" i="2"/>
  <c r="L72" i="2"/>
  <c r="G72" i="2"/>
  <c r="E71" i="2"/>
  <c r="I71" i="2"/>
  <c r="M71" i="2"/>
  <c r="J70" i="2"/>
  <c r="K69" i="2"/>
  <c r="L68" i="2"/>
  <c r="G68" i="2"/>
  <c r="E67" i="2"/>
  <c r="I67" i="2"/>
  <c r="M67" i="2"/>
  <c r="J66" i="2"/>
  <c r="K65" i="2"/>
  <c r="J64" i="2"/>
  <c r="N63" i="2"/>
  <c r="J62" i="2"/>
  <c r="N61" i="2"/>
  <c r="J60" i="2"/>
  <c r="N59" i="2"/>
  <c r="J58" i="2"/>
  <c r="N57" i="2"/>
  <c r="J56" i="2"/>
  <c r="N55" i="2"/>
  <c r="J54" i="2"/>
  <c r="N53" i="2"/>
  <c r="J52" i="2"/>
  <c r="D50" i="2"/>
  <c r="H50" i="2"/>
  <c r="L50" i="2"/>
  <c r="E50" i="2"/>
  <c r="J50" i="2"/>
  <c r="F50" i="2"/>
  <c r="K50" i="2"/>
  <c r="I46" i="2"/>
  <c r="J45" i="2"/>
  <c r="D42" i="2"/>
  <c r="H42" i="2"/>
  <c r="L42" i="2"/>
  <c r="E42" i="2"/>
  <c r="J42" i="2"/>
  <c r="F42" i="2"/>
  <c r="K42" i="2"/>
  <c r="J37" i="2"/>
  <c r="D34" i="2"/>
  <c r="H34" i="2"/>
  <c r="L34" i="2"/>
  <c r="E34" i="2"/>
  <c r="J34" i="2"/>
  <c r="F34" i="2"/>
  <c r="K34" i="2"/>
  <c r="I30" i="2"/>
  <c r="E85" i="2"/>
  <c r="I85" i="2"/>
  <c r="M85" i="2"/>
  <c r="E81" i="2"/>
  <c r="I81" i="2"/>
  <c r="M81" i="2"/>
  <c r="E73" i="2"/>
  <c r="I73" i="2"/>
  <c r="M73" i="2"/>
  <c r="E69" i="2"/>
  <c r="I69" i="2"/>
  <c r="M69" i="2"/>
  <c r="N46" i="2"/>
  <c r="D38" i="2"/>
  <c r="H38" i="2"/>
  <c r="L38" i="2"/>
  <c r="E38" i="2"/>
  <c r="J38" i="2"/>
  <c r="F38" i="2"/>
  <c r="K38" i="2"/>
  <c r="E96" i="2"/>
  <c r="I96" i="2"/>
  <c r="G93" i="2"/>
  <c r="H88" i="2"/>
  <c r="G85" i="2"/>
  <c r="L81" i="2"/>
  <c r="E80" i="2"/>
  <c r="I80" i="2"/>
  <c r="M80" i="2"/>
  <c r="K96" i="2"/>
  <c r="F96" i="2"/>
  <c r="E94" i="2"/>
  <c r="I94" i="2"/>
  <c r="M94" i="2"/>
  <c r="J93" i="2"/>
  <c r="D93" i="2"/>
  <c r="K92" i="2"/>
  <c r="F92" i="2"/>
  <c r="E90" i="2"/>
  <c r="I90" i="2"/>
  <c r="M90" i="2"/>
  <c r="J89" i="2"/>
  <c r="D89" i="2"/>
  <c r="K88" i="2"/>
  <c r="F88" i="2"/>
  <c r="E86" i="2"/>
  <c r="I86" i="2"/>
  <c r="M86" i="2"/>
  <c r="J85" i="2"/>
  <c r="D85" i="2"/>
  <c r="K84" i="2"/>
  <c r="F84" i="2"/>
  <c r="E82" i="2"/>
  <c r="I82" i="2"/>
  <c r="M82" i="2"/>
  <c r="J81" i="2"/>
  <c r="D81" i="2"/>
  <c r="K80" i="2"/>
  <c r="F80" i="2"/>
  <c r="E78" i="2"/>
  <c r="I78" i="2"/>
  <c r="M78" i="2"/>
  <c r="J77" i="2"/>
  <c r="D77" i="2"/>
  <c r="K76" i="2"/>
  <c r="F76" i="2"/>
  <c r="E74" i="2"/>
  <c r="I74" i="2"/>
  <c r="M74" i="2"/>
  <c r="J73" i="2"/>
  <c r="D73" i="2"/>
  <c r="K72" i="2"/>
  <c r="F72" i="2"/>
  <c r="E70" i="2"/>
  <c r="I70" i="2"/>
  <c r="M70" i="2"/>
  <c r="J69" i="2"/>
  <c r="D69" i="2"/>
  <c r="K68" i="2"/>
  <c r="F68" i="2"/>
  <c r="E66" i="2"/>
  <c r="I66" i="2"/>
  <c r="M66" i="2"/>
  <c r="D65" i="2"/>
  <c r="E65" i="2"/>
  <c r="I65" i="2"/>
  <c r="M65" i="2"/>
  <c r="G64" i="2"/>
  <c r="D63" i="2"/>
  <c r="H63" i="2"/>
  <c r="L63" i="2"/>
  <c r="E63" i="2"/>
  <c r="I63" i="2"/>
  <c r="M63" i="2"/>
  <c r="G62" i="2"/>
  <c r="D61" i="2"/>
  <c r="H61" i="2"/>
  <c r="L61" i="2"/>
  <c r="E61" i="2"/>
  <c r="I61" i="2"/>
  <c r="M61" i="2"/>
  <c r="G60" i="2"/>
  <c r="D59" i="2"/>
  <c r="H59" i="2"/>
  <c r="L59" i="2"/>
  <c r="E59" i="2"/>
  <c r="I59" i="2"/>
  <c r="M59" i="2"/>
  <c r="G58" i="2"/>
  <c r="D57" i="2"/>
  <c r="H57" i="2"/>
  <c r="L57" i="2"/>
  <c r="E57" i="2"/>
  <c r="I57" i="2"/>
  <c r="M57" i="2"/>
  <c r="G56" i="2"/>
  <c r="D55" i="2"/>
  <c r="H55" i="2"/>
  <c r="L55" i="2"/>
  <c r="E55" i="2"/>
  <c r="I55" i="2"/>
  <c r="M55" i="2"/>
  <c r="G54" i="2"/>
  <c r="D53" i="2"/>
  <c r="H53" i="2"/>
  <c r="L53" i="2"/>
  <c r="E53" i="2"/>
  <c r="I53" i="2"/>
  <c r="M53" i="2"/>
  <c r="G52" i="2"/>
  <c r="D49" i="2"/>
  <c r="H49" i="2"/>
  <c r="L49" i="2"/>
  <c r="F49" i="2"/>
  <c r="K49" i="2"/>
  <c r="G49" i="2"/>
  <c r="M49" i="2"/>
  <c r="G46" i="2"/>
  <c r="I45" i="2"/>
  <c r="D41" i="2"/>
  <c r="H41" i="2"/>
  <c r="L41" i="2"/>
  <c r="F41" i="2"/>
  <c r="K41" i="2"/>
  <c r="G41" i="2"/>
  <c r="M41" i="2"/>
  <c r="G38" i="2"/>
  <c r="I37" i="2"/>
  <c r="D33" i="2"/>
  <c r="H33" i="2"/>
  <c r="L33" i="2"/>
  <c r="F33" i="2"/>
  <c r="K33" i="2"/>
  <c r="G33" i="2"/>
  <c r="M33" i="2"/>
  <c r="G30" i="2"/>
  <c r="M51" i="2"/>
  <c r="I51" i="2"/>
  <c r="E51" i="2"/>
  <c r="D48" i="2"/>
  <c r="H48" i="2"/>
  <c r="L48" i="2"/>
  <c r="J47" i="2"/>
  <c r="D44" i="2"/>
  <c r="H44" i="2"/>
  <c r="L44" i="2"/>
  <c r="J43" i="2"/>
  <c r="D40" i="2"/>
  <c r="H40" i="2"/>
  <c r="L40" i="2"/>
  <c r="J39" i="2"/>
  <c r="D36" i="2"/>
  <c r="H36" i="2"/>
  <c r="L36" i="2"/>
  <c r="J35" i="2"/>
  <c r="D32" i="2"/>
  <c r="H32" i="2"/>
  <c r="L32" i="2"/>
  <c r="J31" i="2"/>
  <c r="D47" i="2"/>
  <c r="H47" i="2"/>
  <c r="L47" i="2"/>
  <c r="D43" i="2"/>
  <c r="H43" i="2"/>
  <c r="L43" i="2"/>
  <c r="D39" i="2"/>
  <c r="H39" i="2"/>
  <c r="L39" i="2"/>
  <c r="D35" i="2"/>
  <c r="H35" i="2"/>
  <c r="L35" i="2"/>
  <c r="D31" i="2"/>
  <c r="H31" i="2"/>
  <c r="L31" i="2"/>
  <c r="L29" i="2"/>
  <c r="H29" i="2"/>
  <c r="L28" i="2"/>
  <c r="H28" i="2"/>
  <c r="L27" i="2"/>
  <c r="H27" i="2"/>
  <c r="L26" i="2"/>
  <c r="H26" i="2"/>
  <c r="L25" i="2"/>
  <c r="H25" i="2"/>
  <c r="L24" i="2"/>
  <c r="H24" i="2"/>
  <c r="L23" i="2"/>
  <c r="H23" i="2"/>
</calcChain>
</file>

<file path=xl/sharedStrings.xml><?xml version="1.0" encoding="utf-8"?>
<sst xmlns="http://schemas.openxmlformats.org/spreadsheetml/2006/main" count="133" uniqueCount="51">
  <si>
    <t>Hydro</t>
  </si>
  <si>
    <t>Thermal</t>
  </si>
  <si>
    <t>Abuja</t>
  </si>
  <si>
    <t>Benin</t>
  </si>
  <si>
    <t>Enugu</t>
  </si>
  <si>
    <t>Ibadan</t>
  </si>
  <si>
    <t>Jos</t>
  </si>
  <si>
    <t>Kaduna</t>
  </si>
  <si>
    <t>Kano</t>
  </si>
  <si>
    <t>Eko</t>
  </si>
  <si>
    <t>Ikeja</t>
  </si>
  <si>
    <t>Port Harcourt</t>
  </si>
  <si>
    <t>Yola</t>
  </si>
  <si>
    <t xml:space="preserve">SENTOUT </t>
  </si>
  <si>
    <t>Delivered (sentout less transmission loss)</t>
  </si>
  <si>
    <t>Total daily actual MYTO allocation in MWh Q4, 2017</t>
  </si>
  <si>
    <t>Total energy generated through thermal(gas) and (hydro) in MWh Q4, 2017</t>
  </si>
  <si>
    <t>Total</t>
  </si>
  <si>
    <t>METERING POSITION FOR ALL DISCOS AS AT DECEMBER 31, 2017</t>
  </si>
  <si>
    <t>S/N</t>
  </si>
  <si>
    <t>DISCOS</t>
  </si>
  <si>
    <t>Customer Number as at DECEMBER 2017</t>
  </si>
  <si>
    <t xml:space="preserve">Pre-Privatisation Meter Data </t>
  </si>
  <si>
    <t>TOTAL METERED AS AT DECEMBER 2017</t>
  </si>
  <si>
    <t>THREE PHASE PREPAID</t>
  </si>
  <si>
    <t>SINGLE PHASE PRE-PAID</t>
  </si>
  <si>
    <t>PERCENTAGE OF CUSTOMERS METERED</t>
  </si>
  <si>
    <t>PH</t>
  </si>
  <si>
    <t>Load Participant Invoice October 2017</t>
  </si>
  <si>
    <t>Load Participants</t>
  </si>
  <si>
    <t>Energy Consumption</t>
  </si>
  <si>
    <t>Name</t>
  </si>
  <si>
    <t>Type</t>
  </si>
  <si>
    <t>KWh</t>
  </si>
  <si>
    <t>ABUJA</t>
  </si>
  <si>
    <t>DISCO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</si>
  <si>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</si>
  <si>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</si>
  <si>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</si>
  <si>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</si>
  <si>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</si>
  <si>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</si>
  <si>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</si>
  <si>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</si>
  <si>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YOLA</t>
  </si>
  <si>
    <t>TOTAL</t>
  </si>
  <si>
    <t>Load Participant Invoice November 2017</t>
  </si>
  <si>
    <t>Discos Late Payment for October  2017</t>
  </si>
  <si>
    <t>Load Participant Invoice December 2017</t>
  </si>
  <si>
    <t>Discos Late Payment for November  2017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</si>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</sst>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(* #,##0_);_(* \(#,##0\);_(* &quot;-&quot;??_);_(@_)"/>
    <numFmt numFmtId="169" formatCode="#,##0;\(#,##0\)"/>
    <numFmt numFmtId="170" formatCode="#,##0_);[Red]\(#,##0\);&quot;-&quot;_);_-@_-"/>
    <numFmt numFmtId="171" formatCode="#,##0_);[Red]\(#,##0\);_)&quot;-&quot;_);_-@_-"/>
    <numFmt numFmtId="172" formatCode="dd\ mmm\ yy_);dd\ mmm\ yy_);&quot;-&quot;_)"/>
    <numFmt numFmtId="173" formatCode="0;0;&quot;-&quot;_);_-@_-"/>
    <numFmt numFmtId="174" formatCode="0000_);[Red]0000;&quot;-&quot;_);_-@_-"/>
    <numFmt numFmtId="175" formatCode="mmm\ yy_);mmm\ yy_);&quot;-&quot;_)"/>
    <numFmt numFmtId="176" formatCode="0%_);[Red]\-0%_);&quot;-&quot;_)"/>
    <numFmt numFmtId="177" formatCode="###0_);[Red]\(###0\);&quot;-&quot;_);_-@_-"/>
    <numFmt numFmtId="178" formatCode="dd\ mmm\ yy_)"/>
    <numFmt numFmtId="179" formatCode="mmm\ yy_)"/>
    <numFmt numFmtId="180" formatCode="#,##0_);[Red]\(#,##0\);&quot;-&quot;_)"/>
    <numFmt numFmtId="181" formatCode="dd\ mmm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2.5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name val="Calibri"/>
      <family val="2"/>
      <scheme val="minor"/>
    </font>
    <font>
      <sz val="12.5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1D592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">
    <xf numFmtId="0" fontId="0" fillId="0" borderId="0"/>
    <xf numFmtId="165" fontId="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9" fontId="4" fillId="0" borderId="0" applyFill="0" applyBorder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8" fillId="3" borderId="6">
      <alignment horizontal="right"/>
      <protection locked="0"/>
    </xf>
    <xf numFmtId="171" fontId="8" fillId="0" borderId="0">
      <alignment horizontal="right"/>
    </xf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169" fontId="4" fillId="0" borderId="0" applyFill="0" applyBorder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9" fontId="4" fillId="0" borderId="0" applyFill="0" applyBorder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8" fillId="3" borderId="6">
      <alignment horizontal="right"/>
      <protection locked="0"/>
    </xf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8" fillId="0" borderId="7">
      <alignment horizontal="right"/>
    </xf>
    <xf numFmtId="170" fontId="8" fillId="0" borderId="7">
      <alignment horizontal="right"/>
    </xf>
    <xf numFmtId="170" fontId="8" fillId="0" borderId="8">
      <alignment horizontal="right"/>
    </xf>
    <xf numFmtId="170" fontId="8" fillId="0" borderId="8">
      <alignment horizontal="right"/>
    </xf>
    <xf numFmtId="170" fontId="8" fillId="0" borderId="8">
      <alignment horizontal="right"/>
    </xf>
    <xf numFmtId="172" fontId="8" fillId="0" borderId="0">
      <alignment horizontal="right"/>
    </xf>
    <xf numFmtId="173" fontId="8" fillId="0" borderId="0" applyFont="0" applyAlignment="0">
      <alignment horizontal="center" vertical="top" wrapText="1"/>
    </xf>
    <xf numFmtId="174" fontId="8" fillId="0" borderId="0">
      <alignment horizontal="right"/>
    </xf>
    <xf numFmtId="175" fontId="8" fillId="0" borderId="0">
      <alignment horizontal="right"/>
    </xf>
    <xf numFmtId="176" fontId="8" fillId="0" borderId="0">
      <alignment horizontal="right"/>
    </xf>
    <xf numFmtId="0" fontId="8" fillId="0" borderId="0">
      <alignment horizontal="left"/>
    </xf>
    <xf numFmtId="177" fontId="8" fillId="0" borderId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8" fillId="3" borderId="6">
      <alignment horizontal="right"/>
      <protection locked="0"/>
    </xf>
    <xf numFmtId="179" fontId="8" fillId="3" borderId="6">
      <alignment horizontal="right"/>
      <protection locked="0"/>
    </xf>
    <xf numFmtId="176" fontId="8" fillId="3" borderId="6">
      <alignment horizontal="right"/>
      <protection locked="0"/>
    </xf>
    <xf numFmtId="0" fontId="8" fillId="3" borderId="6">
      <alignment horizontal="left"/>
      <protection locked="0"/>
    </xf>
    <xf numFmtId="177" fontId="8" fillId="3" borderId="6">
      <alignment horizontal="right"/>
      <protection locked="0"/>
    </xf>
    <xf numFmtId="180" fontId="4" fillId="3" borderId="9">
      <protection locked="0"/>
    </xf>
    <xf numFmtId="180" fontId="4" fillId="3" borderId="9">
      <protection locked="0"/>
    </xf>
    <xf numFmtId="0" fontId="2" fillId="0" borderId="0"/>
    <xf numFmtId="0" fontId="4" fillId="0" borderId="0"/>
    <xf numFmtId="0" fontId="4" fillId="0" borderId="0"/>
    <xf numFmtId="0" fontId="2" fillId="0" borderId="0"/>
    <xf numFmtId="0" fontId="10" fillId="4" borderId="0"/>
    <xf numFmtId="0" fontId="11" fillId="4" borderId="0">
      <alignment horizontal="left"/>
    </xf>
    <xf numFmtId="0" fontId="12" fillId="4" borderId="0"/>
  </cellStyleXfs>
  <cellXfs count="43">
    <xf numFmtId="0" fontId="0" fillId="0" borderId="0" xfId="0"/>
    <xf numFmtId="0" fontId="1" fillId="0" borderId="0" xfId="0" applyFont="1" applyFill="1" applyBorder="1"/>
    <xf numFmtId="16" fontId="1" fillId="0" borderId="0" xfId="0" applyNumberFormat="1" applyFont="1" applyFill="1" applyBorder="1"/>
    <xf numFmtId="0" fontId="4" fillId="0" borderId="0" xfId="2"/>
    <xf numFmtId="0" fontId="7" fillId="0" borderId="0" xfId="2" applyFont="1" applyFill="1" applyBorder="1"/>
    <xf numFmtId="0" fontId="4" fillId="0" borderId="0" xfId="2" applyFont="1" applyFill="1" applyBorder="1"/>
    <xf numFmtId="0" fontId="4" fillId="0" borderId="4" xfId="2" applyFont="1" applyFill="1" applyBorder="1"/>
    <xf numFmtId="0" fontId="4" fillId="0" borderId="2" xfId="2" applyFont="1" applyFill="1" applyBorder="1"/>
    <xf numFmtId="0" fontId="5" fillId="0" borderId="0" xfId="2" applyFont="1" applyFill="1" applyAlignment="1">
      <alignment horizontal="center"/>
    </xf>
    <xf numFmtId="10" fontId="6" fillId="0" borderId="1" xfId="5" applyNumberFormat="1" applyFont="1" applyFill="1" applyBorder="1" applyProtection="1">
      <protection locked="0"/>
    </xf>
    <xf numFmtId="10" fontId="6" fillId="0" borderId="3" xfId="5" applyNumberFormat="1" applyFont="1" applyFill="1" applyBorder="1" applyProtection="1">
      <protection locked="0"/>
    </xf>
    <xf numFmtId="10" fontId="6" fillId="0" borderId="5" xfId="5" applyNumberFormat="1" applyFont="1" applyFill="1" applyBorder="1" applyProtection="1">
      <protection locked="0"/>
    </xf>
    <xf numFmtId="10" fontId="6" fillId="2" borderId="2" xfId="5" applyNumberFormat="1" applyFont="1" applyFill="1" applyBorder="1" applyProtection="1">
      <protection locked="0"/>
    </xf>
    <xf numFmtId="10" fontId="6" fillId="2" borderId="0" xfId="5" applyNumberFormat="1" applyFont="1" applyFill="1" applyBorder="1" applyProtection="1">
      <protection locked="0"/>
    </xf>
    <xf numFmtId="10" fontId="6" fillId="2" borderId="4" xfId="5" applyNumberFormat="1" applyFont="1" applyFill="1" applyBorder="1" applyProtection="1">
      <protection locked="0"/>
    </xf>
    <xf numFmtId="167" fontId="0" fillId="0" borderId="0" xfId="1" applyNumberFormat="1" applyFont="1" applyAlignment="1">
      <alignment horizontal="center"/>
    </xf>
    <xf numFmtId="165" fontId="0" fillId="0" borderId="0" xfId="0" applyNumberFormat="1"/>
    <xf numFmtId="168" fontId="0" fillId="0" borderId="0" xfId="0" applyNumberFormat="1"/>
    <xf numFmtId="181" fontId="0" fillId="0" borderId="0" xfId="0" applyNumberFormat="1" applyAlignment="1">
      <alignment horizontal="center"/>
    </xf>
    <xf numFmtId="0" fontId="3" fillId="0" borderId="0" xfId="0" applyFont="1"/>
    <xf numFmtId="0" fontId="13" fillId="0" borderId="0" xfId="0" applyFont="1" applyFill="1" applyBorder="1"/>
    <xf numFmtId="0" fontId="7" fillId="0" borderId="2" xfId="2" applyFont="1" applyFill="1" applyBorder="1"/>
    <xf numFmtId="0" fontId="7" fillId="0" borderId="4" xfId="2" applyFont="1" applyFill="1" applyBorder="1"/>
    <xf numFmtId="181" fontId="1" fillId="0" borderId="0" xfId="0" applyNumberFormat="1" applyFont="1" applyFill="1" applyBorder="1" applyAlignment="1">
      <alignment horizontal="center"/>
    </xf>
    <xf numFmtId="0" fontId="14" fillId="0" borderId="4" xfId="0" applyFont="1" applyBorder="1" applyAlignment="1"/>
    <xf numFmtId="0" fontId="0" fillId="0" borderId="10" xfId="0" applyBorder="1"/>
    <xf numFmtId="0" fontId="15" fillId="0" borderId="10" xfId="0" applyFont="1" applyFill="1" applyBorder="1" applyAlignment="1">
      <alignment wrapText="1"/>
    </xf>
    <xf numFmtId="10" fontId="15" fillId="0" borderId="10" xfId="0" applyNumberFormat="1" applyFont="1" applyFill="1" applyBorder="1" applyAlignment="1">
      <alignment wrapText="1"/>
    </xf>
    <xf numFmtId="0" fontId="0" fillId="0" borderId="10" xfId="0" applyFill="1" applyBorder="1"/>
    <xf numFmtId="0" fontId="17" fillId="0" borderId="10" xfId="0" applyFont="1" applyFill="1" applyBorder="1"/>
    <xf numFmtId="168" fontId="18" fillId="0" borderId="10" xfId="1" applyNumberFormat="1" applyFont="1" applyFill="1" applyBorder="1"/>
    <xf numFmtId="10" fontId="18" fillId="0" borderId="10" xfId="1" applyNumberFormat="1" applyFont="1" applyFill="1" applyBorder="1"/>
    <xf numFmtId="0" fontId="0" fillId="0" borderId="0" xfId="0" applyFill="1"/>
    <xf numFmtId="168" fontId="17" fillId="0" borderId="10" xfId="1" applyNumberFormat="1" applyFont="1" applyFill="1" applyBorder="1"/>
    <xf numFmtId="0" fontId="19" fillId="0" borderId="0" xfId="0" applyFont="1" applyFill="1"/>
    <xf numFmtId="0" fontId="3" fillId="0" borderId="10" xfId="0" applyFont="1" applyBorder="1"/>
    <xf numFmtId="0" fontId="15" fillId="0" borderId="10" xfId="0" applyFont="1" applyFill="1" applyBorder="1"/>
    <xf numFmtId="168" fontId="15" fillId="0" borderId="10" xfId="0" applyNumberFormat="1" applyFont="1" applyFill="1" applyBorder="1"/>
    <xf numFmtId="10" fontId="16" fillId="0" borderId="10" xfId="1" applyNumberFormat="1" applyFont="1" applyFill="1" applyBorder="1"/>
    <xf numFmtId="10" fontId="0" fillId="0" borderId="0" xfId="0" applyNumberFormat="1"/>
    <xf numFmtId="9" fontId="0" fillId="0" borderId="0" xfId="0" applyNumberFormat="1"/>
    <xf numFmtId="4" fontId="0" fillId="0" borderId="0" xfId="0" applyNumberFormat="1"/>
    <xf numFmtId="17" fontId="0" fillId="0" borderId="0" xfId="0" applyNumberFormat="1"/>
  </cellXfs>
  <cellStyles count="100">
    <cellStyle name="Calc - Amount" xfId="14" xr:uid="{00000000-0005-0000-0000-000000000000}"/>
    <cellStyle name="Calc - Amt GrTotal" xfId="56" xr:uid="{00000000-0005-0000-0000-000001000000}"/>
    <cellStyle name="Calc - Amt GrTotal 2" xfId="57" xr:uid="{00000000-0005-0000-0000-000002000000}"/>
    <cellStyle name="Calc - Amt SubTotal" xfId="58" xr:uid="{00000000-0005-0000-0000-000003000000}"/>
    <cellStyle name="Calc - Amt SubTotal 2" xfId="59" xr:uid="{00000000-0005-0000-0000-000004000000}"/>
    <cellStyle name="Calc - Amt SubTotal 2 2" xfId="60" xr:uid="{00000000-0005-0000-0000-000005000000}"/>
    <cellStyle name="Calc - Date" xfId="61" xr:uid="{00000000-0005-0000-0000-000006000000}"/>
    <cellStyle name="Calc - Head Label" xfId="62" xr:uid="{00000000-0005-0000-0000-000007000000}"/>
    <cellStyle name="Calc - ID" xfId="63" xr:uid="{00000000-0005-0000-0000-000008000000}"/>
    <cellStyle name="Calc - Month" xfId="64" xr:uid="{00000000-0005-0000-0000-000009000000}"/>
    <cellStyle name="Calc - Percent" xfId="65" xr:uid="{00000000-0005-0000-0000-00000A000000}"/>
    <cellStyle name="Calc - Text" xfId="66" xr:uid="{00000000-0005-0000-0000-00000B000000}"/>
    <cellStyle name="Calc - Year" xfId="67" xr:uid="{00000000-0005-0000-0000-00000C000000}"/>
    <cellStyle name="Comma" xfId="1" builtinId="3"/>
    <cellStyle name="Comma 11" xfId="30" xr:uid="{00000000-0005-0000-0000-00000E000000}"/>
    <cellStyle name="Comma 2" xfId="8" xr:uid="{00000000-0005-0000-0000-00000F000000}"/>
    <cellStyle name="Comma 2 2" xfId="34" xr:uid="{00000000-0005-0000-0000-000010000000}"/>
    <cellStyle name="Comma 2 2 2" xfId="68" xr:uid="{00000000-0005-0000-0000-000011000000}"/>
    <cellStyle name="Comma 2 2 2 2" xfId="69" xr:uid="{00000000-0005-0000-0000-000012000000}"/>
    <cellStyle name="Comma 2 2 3" xfId="70" xr:uid="{00000000-0005-0000-0000-000013000000}"/>
    <cellStyle name="Comma 2 3" xfId="18" xr:uid="{00000000-0005-0000-0000-000014000000}"/>
    <cellStyle name="Comma 2 3 2" xfId="71" xr:uid="{00000000-0005-0000-0000-000015000000}"/>
    <cellStyle name="Comma 2 4" xfId="54" xr:uid="{00000000-0005-0000-0000-000016000000}"/>
    <cellStyle name="Comma 3" xfId="11" xr:uid="{00000000-0005-0000-0000-000017000000}"/>
    <cellStyle name="Comma 3 2" xfId="37" xr:uid="{00000000-0005-0000-0000-000018000000}"/>
    <cellStyle name="Comma 3 2 2" xfId="72" xr:uid="{00000000-0005-0000-0000-000019000000}"/>
    <cellStyle name="Comma 3 2 2 2" xfId="73" xr:uid="{00000000-0005-0000-0000-00001A000000}"/>
    <cellStyle name="Comma 3 2 3" xfId="74" xr:uid="{00000000-0005-0000-0000-00001B000000}"/>
    <cellStyle name="Comma 3 3" xfId="75" xr:uid="{00000000-0005-0000-0000-00001C000000}"/>
    <cellStyle name="Comma 3 3 2" xfId="76" xr:uid="{00000000-0005-0000-0000-00001D000000}"/>
    <cellStyle name="Comma 3 4" xfId="77" xr:uid="{00000000-0005-0000-0000-00001E000000}"/>
    <cellStyle name="Comma 31 5" xfId="78" xr:uid="{00000000-0005-0000-0000-00001F000000}"/>
    <cellStyle name="Comma 37 2" xfId="79" xr:uid="{00000000-0005-0000-0000-000020000000}"/>
    <cellStyle name="Comma 4" xfId="17" xr:uid="{00000000-0005-0000-0000-000021000000}"/>
    <cellStyle name="Comma 4 2" xfId="42" xr:uid="{00000000-0005-0000-0000-000022000000}"/>
    <cellStyle name="Comma 4 2 2" xfId="80" xr:uid="{00000000-0005-0000-0000-000023000000}"/>
    <cellStyle name="Comma 4 3" xfId="81" xr:uid="{00000000-0005-0000-0000-000024000000}"/>
    <cellStyle name="Comma 5" xfId="28" xr:uid="{00000000-0005-0000-0000-000025000000}"/>
    <cellStyle name="Comma 5 2" xfId="50" xr:uid="{00000000-0005-0000-0000-000026000000}"/>
    <cellStyle name="Comma 6" xfId="82" xr:uid="{00000000-0005-0000-0000-000027000000}"/>
    <cellStyle name="Comma 6 2" xfId="83" xr:uid="{00000000-0005-0000-0000-000028000000}"/>
    <cellStyle name="Comma 7" xfId="84" xr:uid="{00000000-0005-0000-0000-000029000000}"/>
    <cellStyle name="Comma 8" xfId="85" xr:uid="{00000000-0005-0000-0000-00002A000000}"/>
    <cellStyle name="Comma 9" xfId="3" xr:uid="{00000000-0005-0000-0000-00002B000000}"/>
    <cellStyle name="Currency 2" xfId="12" xr:uid="{00000000-0005-0000-0000-00002C000000}"/>
    <cellStyle name="Currency 2 2" xfId="38" xr:uid="{00000000-0005-0000-0000-00002D000000}"/>
    <cellStyle name="Data - Amount" xfId="13" xr:uid="{00000000-0005-0000-0000-00002E000000}"/>
    <cellStyle name="Data - Amount 2" xfId="39" xr:uid="{00000000-0005-0000-0000-00002F000000}"/>
    <cellStyle name="Data - Date" xfId="86" xr:uid="{00000000-0005-0000-0000-000030000000}"/>
    <cellStyle name="Data - Month" xfId="87" xr:uid="{00000000-0005-0000-0000-000031000000}"/>
    <cellStyle name="Data - Percent" xfId="88" xr:uid="{00000000-0005-0000-0000-000032000000}"/>
    <cellStyle name="Data - Text" xfId="89" xr:uid="{00000000-0005-0000-0000-000033000000}"/>
    <cellStyle name="Data - Year" xfId="90" xr:uid="{00000000-0005-0000-0000-000034000000}"/>
    <cellStyle name="DATA Amount" xfId="91" xr:uid="{00000000-0005-0000-0000-000035000000}"/>
    <cellStyle name="DATA Amount 2" xfId="92" xr:uid="{00000000-0005-0000-0000-000036000000}"/>
    <cellStyle name="Heading 4 2" xfId="21" xr:uid="{00000000-0005-0000-0000-000037000000}"/>
    <cellStyle name="Heading 4 3" xfId="32" xr:uid="{00000000-0005-0000-0000-000038000000}"/>
    <cellStyle name="Heading 4 4" xfId="4" xr:uid="{00000000-0005-0000-0000-000039000000}"/>
    <cellStyle name="Normal" xfId="0" builtinId="0"/>
    <cellStyle name="Normal 10" xfId="31" xr:uid="{00000000-0005-0000-0000-00003B000000}"/>
    <cellStyle name="Normal 11" xfId="52" xr:uid="{00000000-0005-0000-0000-00003C000000}"/>
    <cellStyle name="Normal 11 2" xfId="53" xr:uid="{00000000-0005-0000-0000-00003D000000}"/>
    <cellStyle name="Normal 12" xfId="2" xr:uid="{00000000-0005-0000-0000-00003E000000}"/>
    <cellStyle name="Normal 2" xfId="6" xr:uid="{00000000-0005-0000-0000-00003F000000}"/>
    <cellStyle name="Normal 2 52" xfId="93" xr:uid="{00000000-0005-0000-0000-000040000000}"/>
    <cellStyle name="Normal 3" xfId="7" xr:uid="{00000000-0005-0000-0000-000041000000}"/>
    <cellStyle name="Normal 3 2" xfId="20" xr:uid="{00000000-0005-0000-0000-000042000000}"/>
    <cellStyle name="Normal 3 2 2" xfId="44" xr:uid="{00000000-0005-0000-0000-000043000000}"/>
    <cellStyle name="Normal 3 3" xfId="33" xr:uid="{00000000-0005-0000-0000-000044000000}"/>
    <cellStyle name="Normal 4" xfId="10" xr:uid="{00000000-0005-0000-0000-000045000000}"/>
    <cellStyle name="Normal 4 2" xfId="19" xr:uid="{00000000-0005-0000-0000-000046000000}"/>
    <cellStyle name="Normal 4 2 2" xfId="43" xr:uid="{00000000-0005-0000-0000-000047000000}"/>
    <cellStyle name="Normal 4 3" xfId="36" xr:uid="{00000000-0005-0000-0000-000048000000}"/>
    <cellStyle name="Normal 5" xfId="15" xr:uid="{00000000-0005-0000-0000-000049000000}"/>
    <cellStyle name="Normal 5 2" xfId="40" xr:uid="{00000000-0005-0000-0000-00004A000000}"/>
    <cellStyle name="Normal 6" xfId="22" xr:uid="{00000000-0005-0000-0000-00004B000000}"/>
    <cellStyle name="Normal 6 2" xfId="45" xr:uid="{00000000-0005-0000-0000-00004C000000}"/>
    <cellStyle name="Normal 6 2 2" xfId="94" xr:uid="{00000000-0005-0000-0000-00004D000000}"/>
    <cellStyle name="Normal 6 3" xfId="95" xr:uid="{00000000-0005-0000-0000-00004E000000}"/>
    <cellStyle name="Normal 7" xfId="23" xr:uid="{00000000-0005-0000-0000-00004F000000}"/>
    <cellStyle name="Normal 7 2" xfId="46" xr:uid="{00000000-0005-0000-0000-000050000000}"/>
    <cellStyle name="Normal 8" xfId="26" xr:uid="{00000000-0005-0000-0000-000051000000}"/>
    <cellStyle name="Normal 9" xfId="27" xr:uid="{00000000-0005-0000-0000-000052000000}"/>
    <cellStyle name="Normal 9 2" xfId="49" xr:uid="{00000000-0005-0000-0000-000053000000}"/>
    <cellStyle name="Normal 9 20" xfId="96" xr:uid="{00000000-0005-0000-0000-000054000000}"/>
    <cellStyle name="Percent 2" xfId="9" xr:uid="{00000000-0005-0000-0000-000055000000}"/>
    <cellStyle name="Percent 2 2" xfId="35" xr:uid="{00000000-0005-0000-0000-000056000000}"/>
    <cellStyle name="Percent 3" xfId="16" xr:uid="{00000000-0005-0000-0000-000057000000}"/>
    <cellStyle name="Percent 3 2" xfId="25" xr:uid="{00000000-0005-0000-0000-000058000000}"/>
    <cellStyle name="Percent 3 2 2" xfId="48" xr:uid="{00000000-0005-0000-0000-000059000000}"/>
    <cellStyle name="Percent 3 3" xfId="41" xr:uid="{00000000-0005-0000-0000-00005A000000}"/>
    <cellStyle name="Percent 4" xfId="24" xr:uid="{00000000-0005-0000-0000-00005B000000}"/>
    <cellStyle name="Percent 4 2" xfId="47" xr:uid="{00000000-0005-0000-0000-00005C000000}"/>
    <cellStyle name="Percent 5" xfId="29" xr:uid="{00000000-0005-0000-0000-00005D000000}"/>
    <cellStyle name="Percent 5 2" xfId="51" xr:uid="{00000000-0005-0000-0000-00005E000000}"/>
    <cellStyle name="Percent 6" xfId="55" xr:uid="{00000000-0005-0000-0000-00005F000000}"/>
    <cellStyle name="Percent 7" xfId="5" xr:uid="{00000000-0005-0000-0000-000060000000}"/>
    <cellStyle name="Text - Heading 1" xfId="97" xr:uid="{00000000-0005-0000-0000-000061000000}"/>
    <cellStyle name="Text - Heading 2" xfId="98" xr:uid="{00000000-0005-0000-0000-000062000000}"/>
    <cellStyle name="Text - Sht Header" xfId="99" xr:uid="{00000000-0005-0000-0000-00006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GB"/>
              <a:t>Metered Customers March 2017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_(* #,##0_);_(* \(#,##0\);_(* "-"??_);_(@_)</c:formatCode>
                <c:ptCount val="11"/>
                <c:pt idx="0">
                  <c:v>862696</c:v>
                </c:pt>
                <c:pt idx="1">
                  <c:v>771226</c:v>
                </c:pt>
                <c:pt idx="2">
                  <c:v>442201</c:v>
                </c:pt>
                <c:pt idx="3">
                  <c:v>809829</c:v>
                </c:pt>
                <c:pt idx="4">
                  <c:v>1474364</c:v>
                </c:pt>
                <c:pt idx="5">
                  <c:v>835736</c:v>
                </c:pt>
                <c:pt idx="6">
                  <c:v>329858</c:v>
                </c:pt>
                <c:pt idx="7">
                  <c:v>641582</c:v>
                </c:pt>
                <c:pt idx="8">
                  <c:v>472453</c:v>
                </c:pt>
                <c:pt idx="9">
                  <c:v>488600</c:v>
                </c:pt>
                <c:pt idx="10">
                  <c:v>293478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Customer Number as at March 2017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1"/>
                      <c:pt idx="0">
                        <c:v>Abuja</c:v>
                      </c:pt>
                      <c:pt idx="1">
                        <c:v>Benin</c:v>
                      </c:pt>
                      <c:pt idx="2">
                        <c:v>Eko</c:v>
                      </c:pt>
                      <c:pt idx="3">
                        <c:v>Enugu</c:v>
                      </c:pt>
                      <c:pt idx="4">
                        <c:v>Ibadan</c:v>
                      </c:pt>
                      <c:pt idx="5">
                        <c:v>Ikeja</c:v>
                      </c:pt>
                      <c:pt idx="6">
                        <c:v>Jos</c:v>
                      </c:pt>
                      <c:pt idx="7">
                        <c:v>Kaduna</c:v>
                      </c:pt>
                      <c:pt idx="8">
                        <c:v>Kano</c:v>
                      </c:pt>
                      <c:pt idx="9">
                        <c:v>PH</c:v>
                      </c:pt>
                      <c:pt idx="10">
                        <c:v>Yola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0B7-4B6F-BFFF-43B0308544C6}"/>
            </c:ext>
          </c:extLst>
        </c:ser>
        <c:ser>
          <c:idx val="1"/>
          <c:order val="1"/>
          <c:marker>
            <c:symbol val="none"/>
          </c:marker>
          <c:val>
            <c:numRef>
              <c:f>#REF!</c:f>
              <c:numCache>
                <c:formatCode>_(* #,##0_);_(* \(#,##0\);_(* "-"??_);_(@_)</c:formatCode>
                <c:ptCount val="11"/>
                <c:pt idx="0">
                  <c:v>392488</c:v>
                </c:pt>
                <c:pt idx="1">
                  <c:v>422308</c:v>
                </c:pt>
                <c:pt idx="2">
                  <c:v>189542</c:v>
                </c:pt>
                <c:pt idx="3">
                  <c:v>218718</c:v>
                </c:pt>
                <c:pt idx="4">
                  <c:v>413170</c:v>
                </c:pt>
                <c:pt idx="5">
                  <c:v>391724</c:v>
                </c:pt>
                <c:pt idx="6">
                  <c:v>165046</c:v>
                </c:pt>
                <c:pt idx="7">
                  <c:v>175275</c:v>
                </c:pt>
                <c:pt idx="8">
                  <c:v>146329</c:v>
                </c:pt>
                <c:pt idx="9">
                  <c:v>199501</c:v>
                </c:pt>
                <c:pt idx="10">
                  <c:v>61599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Pre-privatisation Meters as at November 2013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1"/>
                      <c:pt idx="0">
                        <c:v>Abuja</c:v>
                      </c:pt>
                      <c:pt idx="1">
                        <c:v>Benin</c:v>
                      </c:pt>
                      <c:pt idx="2">
                        <c:v>Eko</c:v>
                      </c:pt>
                      <c:pt idx="3">
                        <c:v>Enugu</c:v>
                      </c:pt>
                      <c:pt idx="4">
                        <c:v>Ibadan</c:v>
                      </c:pt>
                      <c:pt idx="5">
                        <c:v>Ikeja</c:v>
                      </c:pt>
                      <c:pt idx="6">
                        <c:v>Jos</c:v>
                      </c:pt>
                      <c:pt idx="7">
                        <c:v>Kaduna</c:v>
                      </c:pt>
                      <c:pt idx="8">
                        <c:v>Kano</c:v>
                      </c:pt>
                      <c:pt idx="9">
                        <c:v>PH</c:v>
                      </c:pt>
                      <c:pt idx="10">
                        <c:v>Yola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90B7-4B6F-BFFF-43B0308544C6}"/>
            </c:ext>
          </c:extLst>
        </c:ser>
        <c:ser>
          <c:idx val="2"/>
          <c:order val="2"/>
          <c:marker>
            <c:symbol val="none"/>
          </c:marker>
          <c:val>
            <c:numRef>
              <c:f>#REF!</c:f>
              <c:numCache>
                <c:formatCode>_(* #,##0_);_(* \(#,##0\);_(* "-"??_);_(@_)</c:formatCode>
                <c:ptCount val="11"/>
                <c:pt idx="0">
                  <c:v>428920</c:v>
                </c:pt>
                <c:pt idx="1">
                  <c:v>534213</c:v>
                </c:pt>
                <c:pt idx="2">
                  <c:v>257813</c:v>
                </c:pt>
                <c:pt idx="3">
                  <c:v>222444</c:v>
                </c:pt>
                <c:pt idx="4">
                  <c:v>603400</c:v>
                </c:pt>
                <c:pt idx="5">
                  <c:v>467578</c:v>
                </c:pt>
                <c:pt idx="6">
                  <c:v>187415</c:v>
                </c:pt>
                <c:pt idx="7">
                  <c:v>224844</c:v>
                </c:pt>
                <c:pt idx="8">
                  <c:v>162664</c:v>
                </c:pt>
                <c:pt idx="9">
                  <c:v>235806</c:v>
                </c:pt>
                <c:pt idx="10">
                  <c:v>69282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Total Metered as at March  2017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1"/>
                      <c:pt idx="0">
                        <c:v>Abuja</c:v>
                      </c:pt>
                      <c:pt idx="1">
                        <c:v>Benin</c:v>
                      </c:pt>
                      <c:pt idx="2">
                        <c:v>Eko</c:v>
                      </c:pt>
                      <c:pt idx="3">
                        <c:v>Enugu</c:v>
                      </c:pt>
                      <c:pt idx="4">
                        <c:v>Ibadan</c:v>
                      </c:pt>
                      <c:pt idx="5">
                        <c:v>Ikeja</c:v>
                      </c:pt>
                      <c:pt idx="6">
                        <c:v>Jos</c:v>
                      </c:pt>
                      <c:pt idx="7">
                        <c:v>Kaduna</c:v>
                      </c:pt>
                      <c:pt idx="8">
                        <c:v>Kano</c:v>
                      </c:pt>
                      <c:pt idx="9">
                        <c:v>PH</c:v>
                      </c:pt>
                      <c:pt idx="10">
                        <c:v>Yola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90B7-4B6F-BFFF-43B030854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119936"/>
        <c:axId val="84121472"/>
      </c:lineChart>
      <c:catAx>
        <c:axId val="8411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4121472"/>
        <c:crosses val="autoZero"/>
        <c:auto val="1"/>
        <c:lblAlgn val="ctr"/>
        <c:lblOffset val="100"/>
        <c:noMultiLvlLbl val="0"/>
      </c:catAx>
      <c:valAx>
        <c:axId val="8412147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41199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GB"/>
              <a:t>Metered Customers March 2017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_(* #,##0_);_(* \(#,##0\);_(* "-"??_);_(@_)</c:formatCode>
                <c:ptCount val="11"/>
                <c:pt idx="0">
                  <c:v>862696</c:v>
                </c:pt>
                <c:pt idx="1">
                  <c:v>771226</c:v>
                </c:pt>
                <c:pt idx="2">
                  <c:v>442201</c:v>
                </c:pt>
                <c:pt idx="3">
                  <c:v>809829</c:v>
                </c:pt>
                <c:pt idx="4">
                  <c:v>1474364</c:v>
                </c:pt>
                <c:pt idx="5">
                  <c:v>835736</c:v>
                </c:pt>
                <c:pt idx="6">
                  <c:v>329858</c:v>
                </c:pt>
                <c:pt idx="7">
                  <c:v>641582</c:v>
                </c:pt>
                <c:pt idx="8">
                  <c:v>472453</c:v>
                </c:pt>
                <c:pt idx="9">
                  <c:v>488600</c:v>
                </c:pt>
                <c:pt idx="10">
                  <c:v>293478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Customer Number as at March 2017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1"/>
                      <c:pt idx="0">
                        <c:v>Abuja</c:v>
                      </c:pt>
                      <c:pt idx="1">
                        <c:v>Benin</c:v>
                      </c:pt>
                      <c:pt idx="2">
                        <c:v>Eko</c:v>
                      </c:pt>
                      <c:pt idx="3">
                        <c:v>Enugu</c:v>
                      </c:pt>
                      <c:pt idx="4">
                        <c:v>Ibadan</c:v>
                      </c:pt>
                      <c:pt idx="5">
                        <c:v>Ikeja</c:v>
                      </c:pt>
                      <c:pt idx="6">
                        <c:v>Jos</c:v>
                      </c:pt>
                      <c:pt idx="7">
                        <c:v>Kaduna</c:v>
                      </c:pt>
                      <c:pt idx="8">
                        <c:v>Kano</c:v>
                      </c:pt>
                      <c:pt idx="9">
                        <c:v>PH</c:v>
                      </c:pt>
                      <c:pt idx="10">
                        <c:v>Yola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30A-4713-9C97-A9475B24CAD5}"/>
            </c:ext>
          </c:extLst>
        </c:ser>
        <c:ser>
          <c:idx val="1"/>
          <c:order val="1"/>
          <c:marker>
            <c:symbol val="none"/>
          </c:marker>
          <c:val>
            <c:numRef>
              <c:f>#REF!</c:f>
              <c:numCache>
                <c:formatCode>_(* #,##0_);_(* \(#,##0\);_(* "-"??_);_(@_)</c:formatCode>
                <c:ptCount val="11"/>
                <c:pt idx="0">
                  <c:v>392488</c:v>
                </c:pt>
                <c:pt idx="1">
                  <c:v>422308</c:v>
                </c:pt>
                <c:pt idx="2">
                  <c:v>189542</c:v>
                </c:pt>
                <c:pt idx="3">
                  <c:v>218718</c:v>
                </c:pt>
                <c:pt idx="4">
                  <c:v>413170</c:v>
                </c:pt>
                <c:pt idx="5">
                  <c:v>391724</c:v>
                </c:pt>
                <c:pt idx="6">
                  <c:v>165046</c:v>
                </c:pt>
                <c:pt idx="7">
                  <c:v>175275</c:v>
                </c:pt>
                <c:pt idx="8">
                  <c:v>146329</c:v>
                </c:pt>
                <c:pt idx="9">
                  <c:v>199501</c:v>
                </c:pt>
                <c:pt idx="10">
                  <c:v>61599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Pre-privatisation Meters as at November 2013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1"/>
                      <c:pt idx="0">
                        <c:v>Abuja</c:v>
                      </c:pt>
                      <c:pt idx="1">
                        <c:v>Benin</c:v>
                      </c:pt>
                      <c:pt idx="2">
                        <c:v>Eko</c:v>
                      </c:pt>
                      <c:pt idx="3">
                        <c:v>Enugu</c:v>
                      </c:pt>
                      <c:pt idx="4">
                        <c:v>Ibadan</c:v>
                      </c:pt>
                      <c:pt idx="5">
                        <c:v>Ikeja</c:v>
                      </c:pt>
                      <c:pt idx="6">
                        <c:v>Jos</c:v>
                      </c:pt>
                      <c:pt idx="7">
                        <c:v>Kaduna</c:v>
                      </c:pt>
                      <c:pt idx="8">
                        <c:v>Kano</c:v>
                      </c:pt>
                      <c:pt idx="9">
                        <c:v>PH</c:v>
                      </c:pt>
                      <c:pt idx="10">
                        <c:v>Yola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30A-4713-9C97-A9475B24CAD5}"/>
            </c:ext>
          </c:extLst>
        </c:ser>
        <c:ser>
          <c:idx val="2"/>
          <c:order val="2"/>
          <c:marker>
            <c:symbol val="none"/>
          </c:marker>
          <c:val>
            <c:numRef>
              <c:f>#REF!</c:f>
              <c:numCache>
                <c:formatCode>_(* #,##0_);_(* \(#,##0\);_(* "-"??_);_(@_)</c:formatCode>
                <c:ptCount val="11"/>
                <c:pt idx="0">
                  <c:v>428920</c:v>
                </c:pt>
                <c:pt idx="1">
                  <c:v>534213</c:v>
                </c:pt>
                <c:pt idx="2">
                  <c:v>257813</c:v>
                </c:pt>
                <c:pt idx="3">
                  <c:v>222444</c:v>
                </c:pt>
                <c:pt idx="4">
                  <c:v>603400</c:v>
                </c:pt>
                <c:pt idx="5">
                  <c:v>467578</c:v>
                </c:pt>
                <c:pt idx="6">
                  <c:v>187415</c:v>
                </c:pt>
                <c:pt idx="7">
                  <c:v>224844</c:v>
                </c:pt>
                <c:pt idx="8">
                  <c:v>162664</c:v>
                </c:pt>
                <c:pt idx="9">
                  <c:v>235806</c:v>
                </c:pt>
                <c:pt idx="10">
                  <c:v>69282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Total Metered as at March  2017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1"/>
                      <c:pt idx="0">
                        <c:v>Abuja</c:v>
                      </c:pt>
                      <c:pt idx="1">
                        <c:v>Benin</c:v>
                      </c:pt>
                      <c:pt idx="2">
                        <c:v>Eko</c:v>
                      </c:pt>
                      <c:pt idx="3">
                        <c:v>Enugu</c:v>
                      </c:pt>
                      <c:pt idx="4">
                        <c:v>Ibadan</c:v>
                      </c:pt>
                      <c:pt idx="5">
                        <c:v>Ikeja</c:v>
                      </c:pt>
                      <c:pt idx="6">
                        <c:v>Jos</c:v>
                      </c:pt>
                      <c:pt idx="7">
                        <c:v>Kaduna</c:v>
                      </c:pt>
                      <c:pt idx="8">
                        <c:v>Kano</c:v>
                      </c:pt>
                      <c:pt idx="9">
                        <c:v>PH</c:v>
                      </c:pt>
                      <c:pt idx="10">
                        <c:v>Yola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630A-4713-9C97-A9475B24C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586624"/>
        <c:axId val="102765696"/>
      </c:lineChart>
      <c:catAx>
        <c:axId val="104586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02765696"/>
        <c:crosses val="autoZero"/>
        <c:auto val="1"/>
        <c:lblAlgn val="ctr"/>
        <c:lblOffset val="100"/>
        <c:noMultiLvlLbl val="0"/>
      </c:catAx>
      <c:valAx>
        <c:axId val="1027656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045866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52</xdr:row>
      <xdr:rowOff>123824</xdr:rowOff>
    </xdr:from>
    <xdr:to>
      <xdr:col>8</xdr:col>
      <xdr:colOff>0</xdr:colOff>
      <xdr:row>74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409575</xdr:colOff>
      <xdr:row>52</xdr:row>
      <xdr:rowOff>123824</xdr:rowOff>
    </xdr:from>
    <xdr:to>
      <xdr:col>8</xdr:col>
      <xdr:colOff>0</xdr:colOff>
      <xdr:row>74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i_dashboard/Desktop/Dashboard/New%20Dashboard%20Engine%20V24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Menu"/>
      <sheetName val="AdminMenu"/>
      <sheetName val="NORReport"/>
      <sheetName val="EnergyWatch"/>
      <sheetName val="WeeklyWatch"/>
      <sheetName val="EnergySentOutBySite"/>
      <sheetName val="UnitSummary"/>
      <sheetName val="WeeklySummary"/>
      <sheetName val="MainCalc"/>
      <sheetName val="Sheet1"/>
      <sheetName val="Sheet16"/>
      <sheetName val="Sheet4"/>
      <sheetName val="EnergySentOutCalc"/>
      <sheetName val="TextRef"/>
      <sheetName val="MainData"/>
      <sheetName val="Sheet3"/>
      <sheetName val="Reference"/>
      <sheetName val="Support"/>
      <sheetName val="MacrosDisabled"/>
      <sheetName val="Sheet5"/>
      <sheetName val="Sheet6"/>
      <sheetName val="Sheet7"/>
      <sheetName val="Sheet8"/>
      <sheetName val="Sheet10"/>
      <sheetName val="Sheet11"/>
      <sheetName val="Sheet12"/>
      <sheetName val="Sheet13"/>
      <sheetName val="Sheet1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C3">
            <v>43108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4:H98"/>
  <sheetViews>
    <sheetView workbookViewId="0">
      <selection activeCell="M16" sqref="M16"/>
    </sheetView>
  </sheetViews>
  <sheetFormatPr defaultRowHeight="14.5" x14ac:dyDescent="0.35"/>
  <sheetData>
    <row r="4" spans="5:8" x14ac:dyDescent="0.35">
      <c r="E4" s="19" t="s">
        <v>16</v>
      </c>
    </row>
    <row r="6" spans="5:8" x14ac:dyDescent="0.35">
      <c r="E6" s="1"/>
      <c r="F6" s="1" t="s">
        <v>17</v>
      </c>
      <c r="G6" s="20" t="s">
        <v>0</v>
      </c>
      <c r="H6" s="20" t="s">
        <v>1</v>
      </c>
    </row>
    <row r="7" spans="5:8" x14ac:dyDescent="0.35">
      <c r="E7" s="2">
        <v>43374</v>
      </c>
      <c r="F7" s="1">
        <v>88074</v>
      </c>
      <c r="G7" s="1">
        <v>28626</v>
      </c>
      <c r="H7" s="1">
        <v>59448</v>
      </c>
    </row>
    <row r="8" spans="5:8" x14ac:dyDescent="0.35">
      <c r="E8" s="2">
        <v>43375</v>
      </c>
      <c r="F8" s="1">
        <v>82792</v>
      </c>
      <c r="G8" s="1">
        <v>25748</v>
      </c>
      <c r="H8" s="1">
        <v>57044</v>
      </c>
    </row>
    <row r="9" spans="5:8" x14ac:dyDescent="0.35">
      <c r="E9" s="2">
        <v>43376</v>
      </c>
      <c r="F9" s="1">
        <v>87561</v>
      </c>
      <c r="G9" s="1">
        <v>26610</v>
      </c>
      <c r="H9" s="1">
        <v>60951</v>
      </c>
    </row>
    <row r="10" spans="5:8" x14ac:dyDescent="0.35">
      <c r="E10" s="2">
        <v>43377</v>
      </c>
      <c r="F10" s="1">
        <v>84069</v>
      </c>
      <c r="G10" s="1">
        <v>25120</v>
      </c>
      <c r="H10" s="1">
        <v>58949</v>
      </c>
    </row>
    <row r="11" spans="5:8" x14ac:dyDescent="0.35">
      <c r="E11" s="2">
        <v>43378</v>
      </c>
      <c r="F11" s="1">
        <v>87438</v>
      </c>
      <c r="G11" s="1">
        <v>24714</v>
      </c>
      <c r="H11" s="1">
        <v>62724</v>
      </c>
    </row>
    <row r="12" spans="5:8" x14ac:dyDescent="0.35">
      <c r="E12" s="2">
        <v>43379</v>
      </c>
      <c r="F12" s="1">
        <v>90533</v>
      </c>
      <c r="G12" s="1">
        <v>23547</v>
      </c>
      <c r="H12" s="1">
        <v>66986</v>
      </c>
    </row>
    <row r="13" spans="5:8" x14ac:dyDescent="0.35">
      <c r="E13" s="2">
        <v>43380</v>
      </c>
      <c r="F13" s="1">
        <v>77081</v>
      </c>
      <c r="G13" s="1">
        <v>18751</v>
      </c>
      <c r="H13" s="1">
        <v>58330</v>
      </c>
    </row>
    <row r="14" spans="5:8" x14ac:dyDescent="0.35">
      <c r="E14" s="2">
        <v>43381</v>
      </c>
      <c r="F14" s="1">
        <v>84678</v>
      </c>
      <c r="G14" s="1">
        <v>20647</v>
      </c>
      <c r="H14" s="1">
        <v>64031</v>
      </c>
    </row>
    <row r="15" spans="5:8" x14ac:dyDescent="0.35">
      <c r="E15" s="2">
        <v>43382</v>
      </c>
      <c r="F15" s="1">
        <v>90904</v>
      </c>
      <c r="G15" s="1">
        <v>25353</v>
      </c>
      <c r="H15" s="1">
        <v>65551</v>
      </c>
    </row>
    <row r="16" spans="5:8" x14ac:dyDescent="0.35">
      <c r="E16" s="2">
        <v>43383</v>
      </c>
      <c r="F16" s="1">
        <v>91641</v>
      </c>
      <c r="G16" s="1">
        <v>24635</v>
      </c>
      <c r="H16" s="1">
        <v>67006</v>
      </c>
    </row>
    <row r="17" spans="5:8" x14ac:dyDescent="0.35">
      <c r="E17" s="2">
        <v>43384</v>
      </c>
      <c r="F17" s="1">
        <v>88857</v>
      </c>
      <c r="G17" s="1">
        <v>23586</v>
      </c>
      <c r="H17" s="1">
        <v>65271</v>
      </c>
    </row>
    <row r="18" spans="5:8" x14ac:dyDescent="0.35">
      <c r="E18" s="2">
        <v>43385</v>
      </c>
      <c r="F18" s="1">
        <v>90904</v>
      </c>
      <c r="G18" s="1">
        <v>25353</v>
      </c>
      <c r="H18" s="1">
        <v>65551</v>
      </c>
    </row>
    <row r="19" spans="5:8" x14ac:dyDescent="0.35">
      <c r="E19" s="2">
        <v>43386</v>
      </c>
      <c r="F19" s="1">
        <v>92096</v>
      </c>
      <c r="G19" s="1">
        <v>22580</v>
      </c>
      <c r="H19" s="1">
        <v>69516</v>
      </c>
    </row>
    <row r="20" spans="5:8" x14ac:dyDescent="0.35">
      <c r="E20" s="2">
        <v>43387</v>
      </c>
      <c r="F20" s="1">
        <v>87510</v>
      </c>
      <c r="G20" s="1">
        <v>21522</v>
      </c>
      <c r="H20" s="1">
        <v>65988</v>
      </c>
    </row>
    <row r="21" spans="5:8" x14ac:dyDescent="0.35">
      <c r="E21" s="2">
        <v>43388</v>
      </c>
      <c r="F21" s="1">
        <v>92149</v>
      </c>
      <c r="G21" s="1">
        <v>23345</v>
      </c>
      <c r="H21" s="1">
        <v>68804</v>
      </c>
    </row>
    <row r="22" spans="5:8" x14ac:dyDescent="0.35">
      <c r="E22" s="2">
        <v>43389</v>
      </c>
      <c r="F22" s="1">
        <v>94598</v>
      </c>
      <c r="G22" s="1">
        <v>22729</v>
      </c>
      <c r="H22" s="1">
        <v>71869</v>
      </c>
    </row>
    <row r="23" spans="5:8" x14ac:dyDescent="0.35">
      <c r="E23" s="2">
        <v>43390</v>
      </c>
      <c r="F23" s="1">
        <v>84590</v>
      </c>
      <c r="G23" s="1">
        <v>17781</v>
      </c>
      <c r="H23" s="1">
        <v>66809</v>
      </c>
    </row>
    <row r="24" spans="5:8" x14ac:dyDescent="0.35">
      <c r="E24" s="2">
        <v>43391</v>
      </c>
      <c r="F24" s="1">
        <v>73246</v>
      </c>
      <c r="G24" s="1">
        <v>17305</v>
      </c>
      <c r="H24" s="1">
        <v>55941</v>
      </c>
    </row>
    <row r="25" spans="5:8" x14ac:dyDescent="0.35">
      <c r="E25" s="2">
        <v>43392</v>
      </c>
      <c r="F25" s="1">
        <v>95985</v>
      </c>
      <c r="G25" s="1">
        <v>21087</v>
      </c>
      <c r="H25" s="1">
        <v>74898</v>
      </c>
    </row>
    <row r="26" spans="5:8" x14ac:dyDescent="0.35">
      <c r="E26" s="2">
        <v>43393</v>
      </c>
      <c r="F26" s="1">
        <v>96095</v>
      </c>
      <c r="G26" s="1">
        <v>21065</v>
      </c>
      <c r="H26" s="1">
        <v>75030</v>
      </c>
    </row>
    <row r="27" spans="5:8" x14ac:dyDescent="0.35">
      <c r="E27" s="2">
        <v>43394</v>
      </c>
      <c r="F27" s="1">
        <v>94847</v>
      </c>
      <c r="G27" s="1">
        <v>18358</v>
      </c>
      <c r="H27" s="1">
        <v>76489</v>
      </c>
    </row>
    <row r="28" spans="5:8" x14ac:dyDescent="0.35">
      <c r="E28" s="2">
        <v>43395</v>
      </c>
      <c r="F28" s="1">
        <v>93417</v>
      </c>
      <c r="G28" s="1">
        <v>19959</v>
      </c>
      <c r="H28" s="1">
        <v>73458</v>
      </c>
    </row>
    <row r="29" spans="5:8" x14ac:dyDescent="0.35">
      <c r="E29" s="2">
        <v>43396</v>
      </c>
      <c r="F29" s="1">
        <v>97422</v>
      </c>
      <c r="G29" s="1">
        <v>21407</v>
      </c>
      <c r="H29" s="1">
        <v>76015</v>
      </c>
    </row>
    <row r="30" spans="5:8" x14ac:dyDescent="0.35">
      <c r="E30" s="2">
        <v>43397</v>
      </c>
      <c r="F30" s="1">
        <v>98283</v>
      </c>
      <c r="G30" s="1">
        <v>23199</v>
      </c>
      <c r="H30" s="1">
        <v>75084</v>
      </c>
    </row>
    <row r="31" spans="5:8" x14ac:dyDescent="0.35">
      <c r="E31" s="2">
        <v>43398</v>
      </c>
      <c r="F31" s="1">
        <v>94280</v>
      </c>
      <c r="G31" s="1">
        <v>21582</v>
      </c>
      <c r="H31" s="1">
        <v>72698</v>
      </c>
    </row>
    <row r="32" spans="5:8" x14ac:dyDescent="0.35">
      <c r="E32" s="2">
        <v>43399</v>
      </c>
      <c r="F32" s="1">
        <v>97280</v>
      </c>
      <c r="G32" s="1">
        <v>22190</v>
      </c>
      <c r="H32" s="1">
        <v>75090</v>
      </c>
    </row>
    <row r="33" spans="5:8" x14ac:dyDescent="0.35">
      <c r="E33" s="2">
        <v>43400</v>
      </c>
      <c r="F33" s="1">
        <v>96462</v>
      </c>
      <c r="G33" s="1">
        <v>22043</v>
      </c>
      <c r="H33" s="1">
        <v>74419</v>
      </c>
    </row>
    <row r="34" spans="5:8" x14ac:dyDescent="0.35">
      <c r="E34" s="2">
        <v>43401</v>
      </c>
      <c r="F34" s="1">
        <v>97583</v>
      </c>
      <c r="G34" s="1">
        <v>22509</v>
      </c>
      <c r="H34" s="1">
        <v>75074</v>
      </c>
    </row>
    <row r="35" spans="5:8" x14ac:dyDescent="0.35">
      <c r="E35" s="2">
        <v>43402</v>
      </c>
      <c r="F35" s="1">
        <v>94949</v>
      </c>
      <c r="G35" s="1">
        <v>23579</v>
      </c>
      <c r="H35" s="1">
        <v>71370</v>
      </c>
    </row>
    <row r="36" spans="5:8" x14ac:dyDescent="0.35">
      <c r="E36" s="2">
        <v>43403</v>
      </c>
      <c r="F36" s="1">
        <v>82721</v>
      </c>
      <c r="G36" s="1">
        <v>23478</v>
      </c>
      <c r="H36" s="1">
        <v>59243</v>
      </c>
    </row>
    <row r="37" spans="5:8" x14ac:dyDescent="0.35">
      <c r="E37" s="2">
        <v>43404</v>
      </c>
      <c r="F37" s="1">
        <v>96903</v>
      </c>
      <c r="G37" s="1">
        <v>24127</v>
      </c>
      <c r="H37" s="1">
        <v>72776</v>
      </c>
    </row>
    <row r="38" spans="5:8" x14ac:dyDescent="0.35">
      <c r="E38" s="2">
        <v>43405</v>
      </c>
      <c r="F38" s="1">
        <v>94412</v>
      </c>
      <c r="G38" s="1">
        <v>21116</v>
      </c>
      <c r="H38" s="1">
        <v>73296</v>
      </c>
    </row>
    <row r="39" spans="5:8" x14ac:dyDescent="0.35">
      <c r="E39" s="2">
        <v>43406</v>
      </c>
      <c r="F39" s="1">
        <v>99086</v>
      </c>
      <c r="G39" s="1">
        <v>21499</v>
      </c>
      <c r="H39" s="1">
        <v>77587</v>
      </c>
    </row>
    <row r="40" spans="5:8" x14ac:dyDescent="0.35">
      <c r="E40" s="2">
        <v>43407</v>
      </c>
      <c r="F40" s="1">
        <v>98844</v>
      </c>
      <c r="G40" s="1">
        <v>20902</v>
      </c>
      <c r="H40" s="1">
        <v>77942</v>
      </c>
    </row>
    <row r="41" spans="5:8" x14ac:dyDescent="0.35">
      <c r="E41" s="2">
        <v>43408</v>
      </c>
      <c r="F41" s="1">
        <v>93476</v>
      </c>
      <c r="G41" s="1">
        <v>19413</v>
      </c>
      <c r="H41" s="1">
        <v>74063</v>
      </c>
    </row>
    <row r="42" spans="5:8" x14ac:dyDescent="0.35">
      <c r="E42" s="2">
        <v>43409</v>
      </c>
      <c r="F42" s="1">
        <v>90436</v>
      </c>
      <c r="G42" s="1">
        <v>19322</v>
      </c>
      <c r="H42" s="1">
        <v>71114</v>
      </c>
    </row>
    <row r="43" spans="5:8" x14ac:dyDescent="0.35">
      <c r="E43" s="2">
        <v>43410</v>
      </c>
      <c r="F43" s="1">
        <v>92882</v>
      </c>
      <c r="G43" s="1">
        <v>20150</v>
      </c>
      <c r="H43" s="1">
        <v>72732</v>
      </c>
    </row>
    <row r="44" spans="5:8" x14ac:dyDescent="0.35">
      <c r="E44" s="2">
        <v>43411</v>
      </c>
      <c r="F44" s="1">
        <v>95352</v>
      </c>
      <c r="G44" s="1">
        <v>22471</v>
      </c>
      <c r="H44" s="1">
        <v>72881</v>
      </c>
    </row>
    <row r="45" spans="5:8" x14ac:dyDescent="0.35">
      <c r="E45" s="2">
        <v>43412</v>
      </c>
      <c r="F45" s="1">
        <v>90840</v>
      </c>
      <c r="G45" s="1">
        <v>20508</v>
      </c>
      <c r="H45" s="1">
        <v>70332</v>
      </c>
    </row>
    <row r="46" spans="5:8" x14ac:dyDescent="0.35">
      <c r="E46" s="2">
        <v>43413</v>
      </c>
      <c r="F46" s="1">
        <v>93672</v>
      </c>
      <c r="G46" s="1">
        <v>22942</v>
      </c>
      <c r="H46" s="1">
        <v>70730</v>
      </c>
    </row>
    <row r="47" spans="5:8" x14ac:dyDescent="0.35">
      <c r="E47" s="2">
        <v>43414</v>
      </c>
      <c r="F47" s="1">
        <v>97865</v>
      </c>
      <c r="G47" s="1">
        <v>25197</v>
      </c>
      <c r="H47" s="1">
        <v>72668</v>
      </c>
    </row>
    <row r="48" spans="5:8" x14ac:dyDescent="0.35">
      <c r="E48" s="2">
        <v>43415</v>
      </c>
      <c r="F48" s="1">
        <v>94068</v>
      </c>
      <c r="G48" s="1">
        <v>21721</v>
      </c>
      <c r="H48" s="1">
        <v>72347</v>
      </c>
    </row>
    <row r="49" spans="5:8" x14ac:dyDescent="0.35">
      <c r="E49" s="2">
        <v>43416</v>
      </c>
      <c r="F49" s="1">
        <v>91894</v>
      </c>
      <c r="G49" s="1">
        <v>22364</v>
      </c>
      <c r="H49" s="1">
        <v>69530</v>
      </c>
    </row>
    <row r="50" spans="5:8" x14ac:dyDescent="0.35">
      <c r="E50" s="2">
        <v>43417</v>
      </c>
      <c r="F50" s="1">
        <v>98086</v>
      </c>
      <c r="G50" s="1">
        <v>24622</v>
      </c>
      <c r="H50" s="1">
        <v>73464</v>
      </c>
    </row>
    <row r="51" spans="5:8" x14ac:dyDescent="0.35">
      <c r="E51" s="2">
        <v>43418</v>
      </c>
      <c r="F51" s="1">
        <v>99054</v>
      </c>
      <c r="G51" s="1">
        <v>22062</v>
      </c>
      <c r="H51" s="1">
        <v>76992</v>
      </c>
    </row>
    <row r="52" spans="5:8" x14ac:dyDescent="0.35">
      <c r="E52" s="2">
        <v>43419</v>
      </c>
      <c r="F52" s="1">
        <v>95193</v>
      </c>
      <c r="G52" s="1">
        <v>24800</v>
      </c>
      <c r="H52" s="1">
        <v>70393</v>
      </c>
    </row>
    <row r="53" spans="5:8" x14ac:dyDescent="0.35">
      <c r="E53" s="2">
        <v>43420</v>
      </c>
      <c r="F53" s="1">
        <v>93034</v>
      </c>
      <c r="G53" s="1">
        <v>24035</v>
      </c>
      <c r="H53" s="1">
        <v>68999</v>
      </c>
    </row>
    <row r="54" spans="5:8" x14ac:dyDescent="0.35">
      <c r="E54" s="2">
        <v>43421</v>
      </c>
      <c r="F54" s="1">
        <v>96641</v>
      </c>
      <c r="G54" s="1">
        <v>23448</v>
      </c>
      <c r="H54" s="1">
        <v>73193</v>
      </c>
    </row>
    <row r="55" spans="5:8" x14ac:dyDescent="0.35">
      <c r="E55" s="2">
        <v>43422</v>
      </c>
      <c r="F55" s="1">
        <v>92045</v>
      </c>
      <c r="G55" s="1">
        <v>21439</v>
      </c>
      <c r="H55" s="1">
        <v>70606</v>
      </c>
    </row>
    <row r="56" spans="5:8" x14ac:dyDescent="0.35">
      <c r="E56" s="2">
        <v>43423</v>
      </c>
      <c r="F56" s="1">
        <v>87105</v>
      </c>
      <c r="G56" s="1">
        <v>19711</v>
      </c>
      <c r="H56" s="1">
        <v>67394</v>
      </c>
    </row>
    <row r="57" spans="5:8" x14ac:dyDescent="0.35">
      <c r="E57" s="2">
        <v>43424</v>
      </c>
      <c r="F57" s="1">
        <v>90513</v>
      </c>
      <c r="G57" s="1">
        <v>23880</v>
      </c>
      <c r="H57" s="1">
        <v>66633</v>
      </c>
    </row>
    <row r="58" spans="5:8" x14ac:dyDescent="0.35">
      <c r="E58" s="2">
        <v>43425</v>
      </c>
      <c r="F58" s="1">
        <v>90878</v>
      </c>
      <c r="G58" s="1">
        <v>21501</v>
      </c>
      <c r="H58" s="1">
        <v>69377</v>
      </c>
    </row>
    <row r="59" spans="5:8" x14ac:dyDescent="0.35">
      <c r="E59" s="2">
        <v>43426</v>
      </c>
      <c r="F59" s="1">
        <v>94045</v>
      </c>
      <c r="G59" s="1">
        <v>23573</v>
      </c>
      <c r="H59" s="1">
        <v>70472</v>
      </c>
    </row>
    <row r="60" spans="5:8" x14ac:dyDescent="0.35">
      <c r="E60" s="2">
        <v>43427</v>
      </c>
      <c r="F60" s="1">
        <v>95987</v>
      </c>
      <c r="G60" s="1">
        <v>23149</v>
      </c>
      <c r="H60" s="1">
        <v>72838</v>
      </c>
    </row>
    <row r="61" spans="5:8" x14ac:dyDescent="0.35">
      <c r="E61" s="2">
        <v>43428</v>
      </c>
      <c r="F61" s="1">
        <v>96595</v>
      </c>
      <c r="G61" s="1">
        <v>20024</v>
      </c>
      <c r="H61" s="1">
        <v>76571</v>
      </c>
    </row>
    <row r="62" spans="5:8" x14ac:dyDescent="0.35">
      <c r="E62" s="2">
        <v>43429</v>
      </c>
      <c r="F62" s="1">
        <v>94234</v>
      </c>
      <c r="G62" s="1">
        <v>16559</v>
      </c>
      <c r="H62" s="1">
        <v>77675</v>
      </c>
    </row>
    <row r="63" spans="5:8" x14ac:dyDescent="0.35">
      <c r="E63" s="2">
        <v>43430</v>
      </c>
      <c r="F63" s="1">
        <v>89904</v>
      </c>
      <c r="G63" s="1">
        <v>19581</v>
      </c>
      <c r="H63" s="1">
        <v>70323</v>
      </c>
    </row>
    <row r="64" spans="5:8" x14ac:dyDescent="0.35">
      <c r="E64" s="2">
        <v>43431</v>
      </c>
      <c r="F64" s="1">
        <v>93641</v>
      </c>
      <c r="G64" s="1">
        <v>20118</v>
      </c>
      <c r="H64" s="1">
        <v>73523</v>
      </c>
    </row>
    <row r="65" spans="5:8" x14ac:dyDescent="0.35">
      <c r="E65" s="2">
        <v>43432</v>
      </c>
      <c r="F65" s="1">
        <v>92399</v>
      </c>
      <c r="G65" s="1">
        <v>18785</v>
      </c>
      <c r="H65" s="1">
        <v>73614</v>
      </c>
    </row>
    <row r="66" spans="5:8" x14ac:dyDescent="0.35">
      <c r="E66" s="2">
        <v>43433</v>
      </c>
      <c r="F66" s="1">
        <v>95579</v>
      </c>
      <c r="G66" s="1">
        <v>18449</v>
      </c>
      <c r="H66" s="1">
        <v>77130</v>
      </c>
    </row>
    <row r="67" spans="5:8" x14ac:dyDescent="0.35">
      <c r="E67" s="2">
        <v>43434</v>
      </c>
      <c r="F67" s="1">
        <v>95182</v>
      </c>
      <c r="G67" s="1">
        <v>18945</v>
      </c>
      <c r="H67" s="1">
        <v>76237</v>
      </c>
    </row>
    <row r="68" spans="5:8" x14ac:dyDescent="0.35">
      <c r="E68" s="2">
        <v>43435</v>
      </c>
      <c r="F68" s="1">
        <v>94765</v>
      </c>
      <c r="G68" s="1">
        <v>20488</v>
      </c>
      <c r="H68" s="1">
        <v>74277</v>
      </c>
    </row>
    <row r="69" spans="5:8" x14ac:dyDescent="0.35">
      <c r="E69" s="2">
        <v>43436</v>
      </c>
      <c r="F69" s="1">
        <v>96250</v>
      </c>
      <c r="G69" s="1">
        <v>20699</v>
      </c>
      <c r="H69" s="1">
        <v>75551</v>
      </c>
    </row>
    <row r="70" spans="5:8" x14ac:dyDescent="0.35">
      <c r="E70" s="2">
        <v>43437</v>
      </c>
      <c r="F70" s="1">
        <v>94071</v>
      </c>
      <c r="G70" s="1">
        <v>19684</v>
      </c>
      <c r="H70" s="1">
        <v>74387</v>
      </c>
    </row>
    <row r="71" spans="5:8" x14ac:dyDescent="0.35">
      <c r="E71" s="2">
        <v>43438</v>
      </c>
      <c r="F71" s="1">
        <v>96619</v>
      </c>
      <c r="G71" s="1">
        <v>20410</v>
      </c>
      <c r="H71" s="1">
        <v>76209</v>
      </c>
    </row>
    <row r="72" spans="5:8" x14ac:dyDescent="0.35">
      <c r="E72" s="2">
        <v>43439</v>
      </c>
      <c r="F72" s="1">
        <v>98861</v>
      </c>
      <c r="G72" s="1">
        <v>21723</v>
      </c>
      <c r="H72" s="1">
        <v>77138</v>
      </c>
    </row>
    <row r="73" spans="5:8" x14ac:dyDescent="0.35">
      <c r="E73" s="2">
        <v>43440</v>
      </c>
      <c r="F73" s="1">
        <v>102831</v>
      </c>
      <c r="G73" s="1">
        <v>20982</v>
      </c>
      <c r="H73" s="1">
        <v>81849</v>
      </c>
    </row>
    <row r="74" spans="5:8" x14ac:dyDescent="0.35">
      <c r="E74" s="2">
        <v>43441</v>
      </c>
      <c r="F74" s="1">
        <v>101622</v>
      </c>
      <c r="G74" s="1">
        <v>19170</v>
      </c>
      <c r="H74" s="1">
        <v>82452</v>
      </c>
    </row>
    <row r="75" spans="5:8" x14ac:dyDescent="0.35">
      <c r="E75" s="2">
        <v>43442</v>
      </c>
      <c r="F75" s="1">
        <v>105152</v>
      </c>
      <c r="G75" s="1">
        <v>21126</v>
      </c>
      <c r="H75" s="1">
        <v>84026</v>
      </c>
    </row>
    <row r="76" spans="5:8" x14ac:dyDescent="0.35">
      <c r="E76" s="2">
        <v>43443</v>
      </c>
      <c r="F76" s="1">
        <v>97160</v>
      </c>
      <c r="G76" s="1">
        <v>17749</v>
      </c>
      <c r="H76" s="1">
        <v>79411</v>
      </c>
    </row>
    <row r="77" spans="5:8" x14ac:dyDescent="0.35">
      <c r="E77" s="2">
        <v>43444</v>
      </c>
      <c r="F77" s="1">
        <v>95309</v>
      </c>
      <c r="G77" s="1">
        <v>17502</v>
      </c>
      <c r="H77" s="1">
        <v>77807</v>
      </c>
    </row>
    <row r="78" spans="5:8" x14ac:dyDescent="0.35">
      <c r="E78" s="2">
        <v>43445</v>
      </c>
      <c r="F78" s="1">
        <v>99216</v>
      </c>
      <c r="G78" s="1">
        <v>17988</v>
      </c>
      <c r="H78" s="1">
        <v>81228</v>
      </c>
    </row>
    <row r="79" spans="5:8" x14ac:dyDescent="0.35">
      <c r="E79" s="2">
        <v>43446</v>
      </c>
      <c r="F79" s="1">
        <v>99667</v>
      </c>
      <c r="G79" s="1">
        <v>18092</v>
      </c>
      <c r="H79" s="1">
        <v>81575</v>
      </c>
    </row>
    <row r="80" spans="5:8" x14ac:dyDescent="0.35">
      <c r="E80" s="2">
        <v>43447</v>
      </c>
      <c r="F80" s="1">
        <v>101329</v>
      </c>
      <c r="G80" s="1">
        <v>19191</v>
      </c>
      <c r="H80" s="1">
        <v>82138</v>
      </c>
    </row>
    <row r="81" spans="5:8" x14ac:dyDescent="0.35">
      <c r="E81" s="2">
        <v>43448</v>
      </c>
      <c r="F81" s="1">
        <v>98790</v>
      </c>
      <c r="G81" s="1">
        <v>22558</v>
      </c>
      <c r="H81" s="1">
        <v>76232</v>
      </c>
    </row>
    <row r="82" spans="5:8" x14ac:dyDescent="0.35">
      <c r="E82" s="2">
        <v>43449</v>
      </c>
      <c r="F82" s="1">
        <v>102685</v>
      </c>
      <c r="G82" s="1">
        <v>20469</v>
      </c>
      <c r="H82" s="1">
        <v>82216</v>
      </c>
    </row>
    <row r="83" spans="5:8" x14ac:dyDescent="0.35">
      <c r="E83" s="2">
        <v>43450</v>
      </c>
      <c r="F83" s="1">
        <v>99601</v>
      </c>
      <c r="G83" s="1">
        <v>19238</v>
      </c>
      <c r="H83" s="1">
        <v>80363</v>
      </c>
    </row>
    <row r="84" spans="5:8" x14ac:dyDescent="0.35">
      <c r="E84" s="2">
        <v>43451</v>
      </c>
      <c r="F84" s="1">
        <v>98901</v>
      </c>
      <c r="G84" s="1">
        <v>17901</v>
      </c>
      <c r="H84" s="1">
        <v>81000</v>
      </c>
    </row>
    <row r="85" spans="5:8" x14ac:dyDescent="0.35">
      <c r="E85" s="2">
        <v>43452</v>
      </c>
      <c r="F85" s="1">
        <v>103944</v>
      </c>
      <c r="G85" s="1">
        <v>21301</v>
      </c>
      <c r="H85" s="1">
        <v>82643</v>
      </c>
    </row>
    <row r="86" spans="5:8" x14ac:dyDescent="0.35">
      <c r="E86" s="2">
        <v>43453</v>
      </c>
      <c r="F86" s="1">
        <v>101467</v>
      </c>
      <c r="G86" s="1">
        <v>20229</v>
      </c>
      <c r="H86" s="1">
        <v>81238</v>
      </c>
    </row>
    <row r="87" spans="5:8" x14ac:dyDescent="0.35">
      <c r="E87" s="2">
        <v>43454</v>
      </c>
      <c r="F87" s="1">
        <v>99336</v>
      </c>
      <c r="G87" s="1">
        <v>19748</v>
      </c>
      <c r="H87" s="1">
        <v>79588</v>
      </c>
    </row>
    <row r="88" spans="5:8" x14ac:dyDescent="0.35">
      <c r="E88" s="2">
        <v>43455</v>
      </c>
      <c r="F88" s="1">
        <v>100659</v>
      </c>
      <c r="G88" s="1">
        <v>19523</v>
      </c>
      <c r="H88" s="1">
        <v>81136</v>
      </c>
    </row>
    <row r="89" spans="5:8" x14ac:dyDescent="0.35">
      <c r="E89" s="2">
        <v>43456</v>
      </c>
      <c r="F89" s="1">
        <v>101726</v>
      </c>
      <c r="G89" s="1">
        <v>20077</v>
      </c>
      <c r="H89" s="1">
        <v>81649</v>
      </c>
    </row>
    <row r="90" spans="5:8" x14ac:dyDescent="0.35">
      <c r="E90" s="2">
        <v>43457</v>
      </c>
      <c r="F90" s="1">
        <v>99279</v>
      </c>
      <c r="G90" s="1">
        <v>19734</v>
      </c>
      <c r="H90" s="1">
        <v>79545</v>
      </c>
    </row>
    <row r="91" spans="5:8" x14ac:dyDescent="0.35">
      <c r="E91" s="2">
        <v>43458</v>
      </c>
      <c r="F91" s="1">
        <v>98648</v>
      </c>
      <c r="G91" s="1">
        <v>18432</v>
      </c>
      <c r="H91" s="1">
        <v>80216</v>
      </c>
    </row>
    <row r="92" spans="5:8" x14ac:dyDescent="0.35">
      <c r="E92" s="2">
        <v>43459</v>
      </c>
      <c r="F92" s="1">
        <v>100246</v>
      </c>
      <c r="G92" s="1">
        <v>20578</v>
      </c>
      <c r="H92" s="1">
        <v>79668</v>
      </c>
    </row>
    <row r="93" spans="5:8" x14ac:dyDescent="0.35">
      <c r="E93" s="2">
        <v>43460</v>
      </c>
      <c r="F93" s="1">
        <v>100904</v>
      </c>
      <c r="G93" s="1">
        <v>19388</v>
      </c>
      <c r="H93" s="1">
        <v>81516</v>
      </c>
    </row>
    <row r="94" spans="5:8" x14ac:dyDescent="0.35">
      <c r="E94" s="2">
        <v>43461</v>
      </c>
      <c r="F94" s="1">
        <v>98103</v>
      </c>
      <c r="G94" s="1">
        <v>19733</v>
      </c>
      <c r="H94" s="1">
        <v>78370</v>
      </c>
    </row>
    <row r="95" spans="5:8" x14ac:dyDescent="0.35">
      <c r="E95" s="2">
        <v>43462</v>
      </c>
      <c r="F95" s="1">
        <v>100551</v>
      </c>
      <c r="G95" s="1">
        <v>20991</v>
      </c>
      <c r="H95" s="1">
        <v>79560</v>
      </c>
    </row>
    <row r="96" spans="5:8" x14ac:dyDescent="0.35">
      <c r="E96" s="2">
        <v>43463</v>
      </c>
      <c r="F96" s="1">
        <v>100472</v>
      </c>
      <c r="G96" s="1">
        <v>20219</v>
      </c>
      <c r="H96" s="1">
        <v>80253</v>
      </c>
    </row>
    <row r="97" spans="5:8" x14ac:dyDescent="0.35">
      <c r="E97" s="2">
        <v>43464</v>
      </c>
      <c r="F97" s="1">
        <v>95731</v>
      </c>
      <c r="G97" s="1">
        <v>20646</v>
      </c>
      <c r="H97" s="1">
        <v>75085</v>
      </c>
    </row>
    <row r="98" spans="5:8" x14ac:dyDescent="0.35">
      <c r="E98" s="2">
        <v>43465</v>
      </c>
      <c r="F98" s="1">
        <v>93870</v>
      </c>
      <c r="G98" s="1">
        <v>21217</v>
      </c>
      <c r="H98" s="1">
        <v>72653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7"/>
  <sheetViews>
    <sheetView tabSelected="1" zoomScale="120" zoomScaleNormal="120" workbookViewId="0">
      <selection activeCell="H59" sqref="H59"/>
    </sheetView>
  </sheetViews>
  <sheetFormatPr defaultRowHeight="14.5" x14ac:dyDescent="0.35"/>
  <cols>
    <col min="2" max="2" width="17.453125" customWidth="1"/>
    <col min="4" max="4" width="19.54296875" bestFit="1" customWidth="1"/>
    <col min="5" max="5" width="15.26953125" bestFit="1" customWidth="1"/>
  </cols>
  <sheetData>
    <row r="1" spans="1:12" x14ac:dyDescent="0.35">
      <c r="E1" s="17"/>
      <c r="F1" s="17"/>
      <c r="G1" s="17"/>
      <c r="H1" s="17"/>
      <c r="I1" s="17"/>
      <c r="J1" s="17"/>
      <c r="K1" s="17"/>
      <c r="L1" s="40"/>
    </row>
    <row r="2" spans="1:12" x14ac:dyDescent="0.35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x14ac:dyDescent="0.35">
      <c r="B4" t="s">
        <v>29</v>
      </c>
      <c r="E4" s="42"/>
      <c r="F4" s="42"/>
      <c r="G4" s="42"/>
      <c r="H4" s="42"/>
      <c r="I4" s="42"/>
      <c r="J4" s="42"/>
      <c r="K4" s="42"/>
      <c r="L4" s="42"/>
    </row>
    <row r="5" spans="1:12" x14ac:dyDescent="0.35">
      <c r="D5" t="s">
        <v>30</v>
      </c>
      <c r="E5" t="s">
        <v>30</v>
      </c>
      <c r="L5" s="40"/>
    </row>
    <row r="6" spans="1:12" x14ac:dyDescent="0.35">
      <c r="B6" t="s">
        <v>31</v>
      </c>
      <c r="C6" t="s">
        <v>32</v>
      </c>
      <c r="D6" t="s">
        <v>33</v>
      </c>
      <c r="E6" t="s">
        <v>50</v>
      </c>
      <c r="L6" s="40"/>
    </row>
    <row r="7" spans="1:12" x14ac:dyDescent="0.35">
      <c r="A7">
        <v>1</v>
      </c>
      <c r="B7" t="s">
        <v>34</v>
      </c>
      <c r="C7" t="s">
        <v>35</v>
      </c>
      <c r="D7" s="16">
        <v>291498339</v>
      </c>
      <c r="E7" s="17">
        <v>291498.33899999998</v>
      </c>
      <c r="F7" s="17"/>
      <c r="G7" s="17"/>
      <c r="H7" s="17"/>
      <c r="I7" s="17"/>
      <c r="J7" s="17"/>
      <c r="L7" s="40"/>
    </row>
    <row r="8" spans="1:12" x14ac:dyDescent="0.35">
      <c r="A8">
        <v>2</v>
      </c>
      <c r="B8" t="s">
        <v>36</v>
      </c>
      <c r="C8" t="s">
        <v>35</v>
      </c>
      <c r="D8" s="16">
        <v>222781311</v>
      </c>
      <c r="E8" s="17">
        <v>222781.31099999999</v>
      </c>
      <c r="F8" s="17"/>
      <c r="G8" s="17"/>
      <c r="H8" s="17"/>
      <c r="I8" s="17"/>
      <c r="J8" s="17"/>
      <c r="L8" s="40"/>
    </row>
    <row r="9" spans="1:12" x14ac:dyDescent="0.35">
      <c r="A9">
        <v>3</v>
      </c>
      <c r="B9" t="s">
        <v>37</v>
      </c>
      <c r="C9" t="s">
        <v>35</v>
      </c>
      <c r="D9" s="16">
        <v>263458670</v>
      </c>
      <c r="E9" s="17">
        <v>263458.67</v>
      </c>
      <c r="F9" s="17"/>
      <c r="G9" s="17"/>
      <c r="H9" s="17"/>
      <c r="I9" s="17"/>
      <c r="J9" s="17"/>
      <c r="L9" s="40"/>
    </row>
    <row r="10" spans="1:12" x14ac:dyDescent="0.35">
      <c r="A10">
        <v>4</v>
      </c>
      <c r="B10" t="s">
        <v>38</v>
      </c>
      <c r="C10" t="s">
        <v>35</v>
      </c>
      <c r="D10" s="16">
        <v>185276116</v>
      </c>
      <c r="E10" s="17">
        <v>185276.11600000001</v>
      </c>
      <c r="F10" s="17"/>
      <c r="G10" s="17"/>
      <c r="H10" s="17"/>
      <c r="I10" s="17"/>
      <c r="J10" s="17"/>
      <c r="L10" s="40"/>
    </row>
    <row r="11" spans="1:12" x14ac:dyDescent="0.35">
      <c r="A11">
        <v>5</v>
      </c>
      <c r="B11" t="s">
        <v>39</v>
      </c>
      <c r="C11" t="s">
        <v>35</v>
      </c>
      <c r="D11" s="16">
        <v>298786992</v>
      </c>
      <c r="E11" s="17">
        <v>298786.99200000003</v>
      </c>
      <c r="F11" s="17"/>
      <c r="G11" s="17"/>
      <c r="H11" s="17"/>
      <c r="I11" s="17"/>
      <c r="J11" s="17"/>
      <c r="L11" s="40"/>
    </row>
    <row r="12" spans="1:12" x14ac:dyDescent="0.35">
      <c r="A12">
        <v>6</v>
      </c>
      <c r="B12" t="s">
        <v>40</v>
      </c>
      <c r="C12" t="s">
        <v>35</v>
      </c>
      <c r="D12" s="16">
        <v>254416399</v>
      </c>
      <c r="E12" s="17">
        <v>254416.399</v>
      </c>
      <c r="F12" s="17"/>
      <c r="G12" s="17"/>
      <c r="H12" s="17"/>
      <c r="I12" s="17"/>
      <c r="J12" s="17"/>
      <c r="L12" s="40"/>
    </row>
    <row r="13" spans="1:12" x14ac:dyDescent="0.35">
      <c r="A13">
        <v>7</v>
      </c>
      <c r="B13" t="s">
        <v>41</v>
      </c>
      <c r="C13" t="s">
        <v>35</v>
      </c>
      <c r="D13" s="16">
        <v>126631362</v>
      </c>
      <c r="E13" s="17">
        <v>126631.36199999999</v>
      </c>
      <c r="F13" s="17"/>
      <c r="G13" s="17"/>
      <c r="H13" s="17"/>
      <c r="I13" s="17"/>
      <c r="J13" s="17"/>
      <c r="L13" s="40"/>
    </row>
    <row r="14" spans="1:12" x14ac:dyDescent="0.35">
      <c r="A14">
        <v>8</v>
      </c>
      <c r="B14" t="s">
        <v>42</v>
      </c>
      <c r="C14" t="s">
        <v>35</v>
      </c>
      <c r="D14" s="16">
        <v>176244983</v>
      </c>
      <c r="E14" s="17">
        <v>176244.98300000001</v>
      </c>
      <c r="F14" s="17"/>
      <c r="G14" s="17"/>
      <c r="H14" s="17"/>
      <c r="I14" s="17"/>
      <c r="J14" s="17"/>
      <c r="L14" s="40"/>
    </row>
    <row r="15" spans="1:12" x14ac:dyDescent="0.35">
      <c r="A15">
        <v>9</v>
      </c>
      <c r="B15" t="s">
        <v>43</v>
      </c>
      <c r="C15" t="s">
        <v>35</v>
      </c>
      <c r="D15" s="16">
        <v>163429319</v>
      </c>
      <c r="E15" s="17">
        <v>163429.31899999999</v>
      </c>
      <c r="F15" s="17"/>
      <c r="G15" s="17"/>
      <c r="H15" s="17"/>
      <c r="I15" s="17"/>
      <c r="J15" s="17"/>
      <c r="L15" s="40"/>
    </row>
    <row r="16" spans="1:12" x14ac:dyDescent="0.35">
      <c r="A16">
        <v>10</v>
      </c>
      <c r="B16" t="s">
        <v>27</v>
      </c>
      <c r="C16" t="s">
        <v>35</v>
      </c>
      <c r="D16" s="16">
        <v>189895401</v>
      </c>
      <c r="E16" s="17">
        <v>189895.40100000001</v>
      </c>
      <c r="F16" s="17"/>
      <c r="G16" s="17"/>
      <c r="H16" s="17"/>
      <c r="I16" s="17"/>
      <c r="J16" s="17"/>
      <c r="L16" s="40"/>
    </row>
    <row r="17" spans="1:12" x14ac:dyDescent="0.35">
      <c r="A17">
        <v>11</v>
      </c>
      <c r="B17" t="s">
        <v>44</v>
      </c>
      <c r="C17" t="s">
        <v>35</v>
      </c>
      <c r="D17" s="16">
        <v>83016200</v>
      </c>
      <c r="E17" s="17">
        <v>83016.2</v>
      </c>
      <c r="F17" s="17"/>
      <c r="G17" s="17"/>
      <c r="H17" s="17"/>
      <c r="I17" s="17"/>
      <c r="J17" s="17"/>
      <c r="L17" s="40"/>
    </row>
    <row r="18" spans="1:12" x14ac:dyDescent="0.35">
      <c r="B18" t="s">
        <v>45</v>
      </c>
      <c r="D18" s="16">
        <f>SUM(D7:D17)</f>
        <v>2255435092</v>
      </c>
      <c r="E18" s="16">
        <f>SUM(E7:E17)</f>
        <v>2255435.0920000002</v>
      </c>
      <c r="F18" s="17"/>
      <c r="G18" s="17"/>
      <c r="H18" s="17"/>
      <c r="I18" s="17"/>
      <c r="J18" s="17"/>
      <c r="L18" s="40"/>
    </row>
    <row r="19" spans="1:12" x14ac:dyDescent="0.35">
      <c r="D19" s="16"/>
      <c r="E19" s="17"/>
      <c r="F19" s="17"/>
      <c r="G19" s="17"/>
      <c r="H19" s="17"/>
      <c r="I19" s="17"/>
      <c r="J19" s="17"/>
      <c r="K19" s="17"/>
      <c r="L19" s="40"/>
    </row>
    <row r="20" spans="1:12" x14ac:dyDescent="0.35">
      <c r="E20" s="17"/>
      <c r="F20" s="17"/>
      <c r="G20" s="17"/>
      <c r="H20" s="17"/>
      <c r="I20" s="17"/>
      <c r="J20" s="17"/>
      <c r="K20" s="17"/>
      <c r="L20" s="40"/>
    </row>
    <row r="21" spans="1:12" x14ac:dyDescent="0.35">
      <c r="E21" s="17"/>
      <c r="F21" s="17"/>
      <c r="G21" s="17"/>
      <c r="H21" s="17"/>
      <c r="I21" s="17"/>
      <c r="J21" s="17"/>
      <c r="K21" s="17"/>
      <c r="L21" s="40"/>
    </row>
    <row r="22" spans="1:12" x14ac:dyDescent="0.35">
      <c r="E22" s="17"/>
      <c r="F22" s="17"/>
      <c r="G22" s="17"/>
      <c r="H22" s="17"/>
      <c r="I22" s="17"/>
      <c r="J22" s="17"/>
      <c r="K22" s="17"/>
      <c r="L22" s="40"/>
    </row>
    <row r="23" spans="1:12" x14ac:dyDescent="0.35">
      <c r="A23" s="41" t="s">
        <v>46</v>
      </c>
      <c r="B23" s="41"/>
      <c r="C23" s="41"/>
      <c r="D23" s="41"/>
      <c r="E23" s="41"/>
      <c r="F23" s="17"/>
      <c r="G23" s="41"/>
      <c r="H23" s="41"/>
      <c r="I23" s="41"/>
      <c r="J23" s="41"/>
      <c r="K23" s="41"/>
      <c r="L23" s="41"/>
    </row>
    <row r="24" spans="1:12" x14ac:dyDescent="0.35">
      <c r="A24" s="41"/>
      <c r="B24" s="41"/>
      <c r="C24" s="41"/>
      <c r="D24" s="41"/>
      <c r="E24" s="41"/>
      <c r="F24" s="17"/>
      <c r="G24" s="41"/>
      <c r="H24" s="41"/>
      <c r="I24" s="41"/>
      <c r="J24" s="41"/>
      <c r="K24" s="41"/>
      <c r="L24" s="41"/>
    </row>
    <row r="25" spans="1:12" x14ac:dyDescent="0.35">
      <c r="B25" t="s">
        <v>29</v>
      </c>
      <c r="E25" s="42"/>
      <c r="F25" s="17"/>
      <c r="G25" s="42"/>
      <c r="H25" s="42"/>
      <c r="I25" s="42"/>
      <c r="J25" s="42"/>
      <c r="K25" s="42"/>
      <c r="L25" s="42"/>
    </row>
    <row r="26" spans="1:12" x14ac:dyDescent="0.35">
      <c r="D26" t="s">
        <v>30</v>
      </c>
      <c r="E26" t="s">
        <v>30</v>
      </c>
      <c r="F26" s="17"/>
      <c r="L26" s="40"/>
    </row>
    <row r="27" spans="1:12" x14ac:dyDescent="0.35">
      <c r="B27" t="s">
        <v>31</v>
      </c>
      <c r="C27" t="s">
        <v>32</v>
      </c>
      <c r="D27" t="s">
        <v>33</v>
      </c>
      <c r="E27" t="s">
        <v>50</v>
      </c>
      <c r="F27" s="17"/>
      <c r="L27" s="40"/>
    </row>
    <row r="28" spans="1:12" x14ac:dyDescent="0.35">
      <c r="B28" t="s">
        <v>47</v>
      </c>
      <c r="F28" s="17"/>
      <c r="L28" s="40"/>
    </row>
    <row r="29" spans="1:12" x14ac:dyDescent="0.35">
      <c r="A29">
        <v>1</v>
      </c>
      <c r="B29" t="s">
        <v>34</v>
      </c>
      <c r="C29" t="s">
        <v>35</v>
      </c>
      <c r="D29" s="16">
        <v>304602924</v>
      </c>
      <c r="E29" s="17">
        <v>304602.924</v>
      </c>
      <c r="F29" s="17"/>
      <c r="G29" s="17"/>
      <c r="H29" s="17"/>
      <c r="I29" s="17"/>
      <c r="J29" s="17"/>
      <c r="L29" s="40"/>
    </row>
    <row r="30" spans="1:12" x14ac:dyDescent="0.35">
      <c r="A30">
        <v>2</v>
      </c>
      <c r="B30" t="s">
        <v>36</v>
      </c>
      <c r="C30" t="s">
        <v>35</v>
      </c>
      <c r="D30" s="16">
        <v>215452175</v>
      </c>
      <c r="E30" s="17">
        <v>215452.17499999999</v>
      </c>
      <c r="F30" s="17"/>
      <c r="G30" s="17"/>
      <c r="H30" s="17"/>
      <c r="I30" s="17"/>
      <c r="J30" s="17"/>
      <c r="L30" s="40"/>
    </row>
    <row r="31" spans="1:12" x14ac:dyDescent="0.35">
      <c r="A31">
        <v>3</v>
      </c>
      <c r="B31" t="s">
        <v>37</v>
      </c>
      <c r="C31" t="s">
        <v>35</v>
      </c>
      <c r="D31" s="16">
        <v>280769632</v>
      </c>
      <c r="E31" s="17">
        <v>280769.63199999998</v>
      </c>
      <c r="F31" s="17"/>
      <c r="G31" s="17"/>
      <c r="H31" s="17"/>
      <c r="I31" s="17"/>
      <c r="J31" s="17"/>
      <c r="L31" s="40"/>
    </row>
    <row r="32" spans="1:12" x14ac:dyDescent="0.35">
      <c r="A32">
        <v>4</v>
      </c>
      <c r="B32" t="s">
        <v>38</v>
      </c>
      <c r="C32" t="s">
        <v>35</v>
      </c>
      <c r="D32" s="16">
        <v>198773977</v>
      </c>
      <c r="E32" s="17">
        <v>198773.97700000001</v>
      </c>
      <c r="F32" s="17"/>
      <c r="G32" s="17"/>
      <c r="H32" s="17"/>
      <c r="I32" s="17"/>
      <c r="J32" s="17"/>
      <c r="L32" s="40"/>
    </row>
    <row r="33" spans="1:12" x14ac:dyDescent="0.35">
      <c r="A33">
        <v>5</v>
      </c>
      <c r="B33" t="s">
        <v>39</v>
      </c>
      <c r="C33" t="s">
        <v>35</v>
      </c>
      <c r="D33" s="16">
        <v>315715345</v>
      </c>
      <c r="E33" s="17">
        <v>315715.34499999997</v>
      </c>
      <c r="F33" s="17"/>
      <c r="G33" s="17"/>
      <c r="H33" s="17"/>
      <c r="I33" s="17"/>
      <c r="J33" s="17"/>
      <c r="L33" s="40"/>
    </row>
    <row r="34" spans="1:12" x14ac:dyDescent="0.35">
      <c r="A34">
        <v>6</v>
      </c>
      <c r="B34" t="s">
        <v>40</v>
      </c>
      <c r="C34" t="s">
        <v>35</v>
      </c>
      <c r="D34" s="16">
        <v>246861864</v>
      </c>
      <c r="E34" s="17">
        <v>246861.864</v>
      </c>
      <c r="F34" s="17"/>
      <c r="G34" s="17"/>
      <c r="H34" s="17"/>
      <c r="I34" s="17"/>
      <c r="J34" s="17"/>
      <c r="L34" s="40"/>
    </row>
    <row r="35" spans="1:12" x14ac:dyDescent="0.35">
      <c r="A35">
        <v>7</v>
      </c>
      <c r="B35" t="s">
        <v>41</v>
      </c>
      <c r="C35" t="s">
        <v>35</v>
      </c>
      <c r="D35" s="16">
        <v>131655709</v>
      </c>
      <c r="E35" s="17">
        <v>131655.709</v>
      </c>
      <c r="F35" s="17"/>
      <c r="G35" s="17"/>
      <c r="H35" s="17"/>
      <c r="I35" s="17"/>
      <c r="J35" s="17"/>
      <c r="L35" s="40"/>
    </row>
    <row r="36" spans="1:12" x14ac:dyDescent="0.35">
      <c r="A36">
        <v>8</v>
      </c>
      <c r="B36" t="s">
        <v>42</v>
      </c>
      <c r="C36" t="s">
        <v>35</v>
      </c>
      <c r="D36" s="16">
        <v>164177646</v>
      </c>
      <c r="E36" s="17">
        <v>164177.64600000001</v>
      </c>
      <c r="F36" s="17"/>
      <c r="G36" s="17"/>
      <c r="H36" s="17"/>
      <c r="I36" s="17"/>
      <c r="J36" s="17"/>
      <c r="L36" s="40"/>
    </row>
    <row r="37" spans="1:12" x14ac:dyDescent="0.35">
      <c r="A37">
        <v>9</v>
      </c>
      <c r="B37" t="s">
        <v>43</v>
      </c>
      <c r="C37" t="s">
        <v>35</v>
      </c>
      <c r="D37" s="16">
        <v>161862634</v>
      </c>
      <c r="E37" s="17">
        <v>161862.63399999999</v>
      </c>
      <c r="F37" s="17"/>
      <c r="G37" s="17"/>
      <c r="H37" s="17"/>
      <c r="I37" s="17"/>
      <c r="J37" s="17"/>
      <c r="L37" s="40"/>
    </row>
    <row r="38" spans="1:12" x14ac:dyDescent="0.35">
      <c r="A38">
        <v>10</v>
      </c>
      <c r="B38" t="s">
        <v>27</v>
      </c>
      <c r="C38" t="s">
        <v>35</v>
      </c>
      <c r="D38" s="16">
        <v>178248623</v>
      </c>
      <c r="E38" s="17">
        <v>178248.62299999999</v>
      </c>
      <c r="F38" s="17"/>
      <c r="G38" s="17"/>
      <c r="H38" s="17"/>
      <c r="I38" s="17"/>
      <c r="J38" s="17"/>
      <c r="L38" s="40"/>
    </row>
    <row r="39" spans="1:12" x14ac:dyDescent="0.35">
      <c r="A39">
        <v>11</v>
      </c>
      <c r="B39" t="s">
        <v>44</v>
      </c>
      <c r="C39" t="s">
        <v>35</v>
      </c>
      <c r="D39" s="16">
        <v>84585257</v>
      </c>
      <c r="E39" s="17">
        <v>84585.256999999998</v>
      </c>
      <c r="F39" s="17"/>
      <c r="G39" s="17"/>
      <c r="H39" s="17"/>
      <c r="I39" s="17"/>
      <c r="J39" s="17"/>
      <c r="L39" s="40"/>
    </row>
    <row r="40" spans="1:12" x14ac:dyDescent="0.35">
      <c r="B40" t="s">
        <v>45</v>
      </c>
      <c r="D40" s="16">
        <f>SUM(D29:D39)</f>
        <v>2282705786</v>
      </c>
      <c r="E40" s="16">
        <f>SUM(E29:E39)</f>
        <v>2282705.7860000003</v>
      </c>
      <c r="F40" s="17"/>
      <c r="G40" s="17"/>
      <c r="H40" s="17"/>
      <c r="I40" s="17"/>
      <c r="J40" s="17"/>
      <c r="K40" s="17"/>
      <c r="L40" s="40"/>
    </row>
    <row r="41" spans="1:12" x14ac:dyDescent="0.35">
      <c r="E41" s="17"/>
      <c r="F41" s="17"/>
      <c r="G41" s="17"/>
      <c r="H41" s="17"/>
      <c r="I41" s="17"/>
      <c r="J41" s="17"/>
      <c r="K41" s="17"/>
      <c r="L41" s="40"/>
    </row>
    <row r="42" spans="1:12" x14ac:dyDescent="0.35">
      <c r="E42" s="17"/>
      <c r="F42" s="17"/>
      <c r="G42" s="17"/>
      <c r="H42" s="17"/>
      <c r="I42" s="17"/>
      <c r="J42" s="17"/>
      <c r="K42" s="17"/>
      <c r="L42" s="40"/>
    </row>
    <row r="43" spans="1:12" x14ac:dyDescent="0.35">
      <c r="E43" s="17"/>
      <c r="F43" s="17"/>
      <c r="G43" s="17"/>
      <c r="H43" s="17"/>
      <c r="I43" s="17"/>
      <c r="J43" s="17"/>
      <c r="K43" s="17"/>
      <c r="L43" s="40"/>
    </row>
    <row r="44" spans="1:12" x14ac:dyDescent="0.35">
      <c r="A44" s="41" t="s">
        <v>48</v>
      </c>
      <c r="B44" s="41"/>
      <c r="C44" s="41"/>
      <c r="D44" s="41"/>
      <c r="E44" s="41"/>
      <c r="F44" s="17"/>
      <c r="G44" s="41"/>
      <c r="H44" s="41"/>
      <c r="I44" s="41"/>
      <c r="J44" s="41"/>
      <c r="K44" s="41"/>
      <c r="L44" s="41"/>
    </row>
    <row r="45" spans="1:12" x14ac:dyDescent="0.35">
      <c r="A45" s="41"/>
      <c r="B45" s="41"/>
      <c r="C45" s="41"/>
      <c r="D45" s="41"/>
      <c r="E45" s="41"/>
      <c r="F45" s="17"/>
      <c r="G45" s="41"/>
      <c r="H45" s="41"/>
      <c r="I45" s="41"/>
      <c r="J45" s="41"/>
      <c r="K45" s="41"/>
      <c r="L45" s="41"/>
    </row>
    <row r="46" spans="1:12" x14ac:dyDescent="0.35">
      <c r="B46" t="s">
        <v>29</v>
      </c>
      <c r="E46" s="42"/>
      <c r="F46" s="17"/>
      <c r="G46" s="42"/>
      <c r="H46" s="42"/>
      <c r="I46" s="42"/>
      <c r="J46" s="42"/>
      <c r="K46" s="42"/>
      <c r="L46" s="42"/>
    </row>
    <row r="47" spans="1:12" x14ac:dyDescent="0.35">
      <c r="D47" t="s">
        <v>30</v>
      </c>
      <c r="E47" t="s">
        <v>30</v>
      </c>
      <c r="F47" s="17"/>
      <c r="L47" s="40"/>
    </row>
    <row r="48" spans="1:12" x14ac:dyDescent="0.35">
      <c r="B48" t="s">
        <v>31</v>
      </c>
      <c r="C48" t="s">
        <v>32</v>
      </c>
      <c r="D48" t="s">
        <v>33</v>
      </c>
      <c r="E48" t="s">
        <v>50</v>
      </c>
      <c r="F48" s="17"/>
      <c r="L48" s="40"/>
    </row>
    <row r="49" spans="1:12" x14ac:dyDescent="0.35">
      <c r="B49" t="s">
        <v>49</v>
      </c>
      <c r="F49" s="17"/>
      <c r="L49" s="40"/>
    </row>
    <row r="50" spans="1:12" x14ac:dyDescent="0.35">
      <c r="A50">
        <v>1</v>
      </c>
      <c r="B50" t="s">
        <v>34</v>
      </c>
      <c r="C50" t="s">
        <v>35</v>
      </c>
      <c r="D50" s="16">
        <v>316889791</v>
      </c>
      <c r="E50" s="17">
        <v>316889.79100000003</v>
      </c>
      <c r="F50" s="17"/>
      <c r="G50" s="17"/>
      <c r="H50" s="17"/>
      <c r="I50" s="17"/>
      <c r="J50" s="17"/>
      <c r="L50" s="40"/>
    </row>
    <row r="51" spans="1:12" x14ac:dyDescent="0.35">
      <c r="A51">
        <v>2</v>
      </c>
      <c r="B51" t="s">
        <v>36</v>
      </c>
      <c r="C51" t="s">
        <v>35</v>
      </c>
      <c r="D51" s="16">
        <v>226815837</v>
      </c>
      <c r="E51" s="17">
        <v>226815.837</v>
      </c>
      <c r="F51" s="17"/>
      <c r="G51" s="17"/>
      <c r="H51" s="17"/>
      <c r="I51" s="17"/>
      <c r="J51" s="17"/>
      <c r="L51" s="40"/>
    </row>
    <row r="52" spans="1:12" x14ac:dyDescent="0.35">
      <c r="A52">
        <v>3</v>
      </c>
      <c r="B52" t="s">
        <v>37</v>
      </c>
      <c r="C52" t="s">
        <v>35</v>
      </c>
      <c r="D52" s="16">
        <v>287525064</v>
      </c>
      <c r="E52" s="17">
        <v>287525.06400000001</v>
      </c>
      <c r="F52" s="17"/>
      <c r="G52" s="17"/>
      <c r="H52" s="17"/>
      <c r="I52" s="17"/>
      <c r="J52" s="17"/>
      <c r="L52" s="40"/>
    </row>
    <row r="53" spans="1:12" x14ac:dyDescent="0.35">
      <c r="A53">
        <v>4</v>
      </c>
      <c r="B53" t="s">
        <v>38</v>
      </c>
      <c r="C53" t="s">
        <v>35</v>
      </c>
      <c r="D53" s="16">
        <v>238065164</v>
      </c>
      <c r="E53" s="17">
        <v>238065.16399999999</v>
      </c>
      <c r="F53" s="17"/>
      <c r="G53" s="17"/>
      <c r="H53" s="17"/>
      <c r="I53" s="17"/>
      <c r="J53" s="17"/>
      <c r="L53" s="40"/>
    </row>
    <row r="54" spans="1:12" x14ac:dyDescent="0.35">
      <c r="A54">
        <v>5</v>
      </c>
      <c r="B54" t="s">
        <v>39</v>
      </c>
      <c r="C54" t="s">
        <v>35</v>
      </c>
      <c r="D54" s="16">
        <v>336428265</v>
      </c>
      <c r="E54" s="17">
        <v>336428.26500000001</v>
      </c>
      <c r="F54" s="17"/>
      <c r="G54" s="17"/>
      <c r="H54" s="17"/>
      <c r="I54" s="17"/>
      <c r="J54" s="17"/>
      <c r="L54" s="40"/>
    </row>
    <row r="55" spans="1:12" x14ac:dyDescent="0.35">
      <c r="A55">
        <v>6</v>
      </c>
      <c r="B55" t="s">
        <v>40</v>
      </c>
      <c r="C55" t="s">
        <v>35</v>
      </c>
      <c r="D55" s="16">
        <v>289442285</v>
      </c>
      <c r="E55" s="17">
        <v>289442.28499999997</v>
      </c>
      <c r="F55" s="17"/>
      <c r="G55" s="17"/>
      <c r="H55" s="17"/>
      <c r="I55" s="17"/>
      <c r="J55" s="17"/>
      <c r="L55" s="40"/>
    </row>
    <row r="56" spans="1:12" x14ac:dyDescent="0.35">
      <c r="A56">
        <v>7</v>
      </c>
      <c r="B56" t="s">
        <v>41</v>
      </c>
      <c r="C56" t="s">
        <v>35</v>
      </c>
      <c r="D56" s="16">
        <v>135637671</v>
      </c>
      <c r="E56" s="17">
        <v>135637.671</v>
      </c>
      <c r="F56" s="17"/>
      <c r="G56" s="17"/>
      <c r="H56" s="17"/>
      <c r="I56" s="17"/>
      <c r="J56" s="17"/>
      <c r="L56" s="40"/>
    </row>
    <row r="57" spans="1:12" x14ac:dyDescent="0.35">
      <c r="A57">
        <v>8</v>
      </c>
      <c r="B57" t="s">
        <v>42</v>
      </c>
      <c r="C57" t="s">
        <v>35</v>
      </c>
      <c r="D57" s="16">
        <v>192049630</v>
      </c>
      <c r="E57" s="17">
        <v>192049.63</v>
      </c>
      <c r="F57" s="17"/>
      <c r="G57" s="17"/>
      <c r="H57" s="17"/>
      <c r="I57" s="17"/>
      <c r="J57" s="17"/>
      <c r="L57" s="40"/>
    </row>
    <row r="58" spans="1:12" x14ac:dyDescent="0.35">
      <c r="A58">
        <v>9</v>
      </c>
      <c r="B58" t="s">
        <v>43</v>
      </c>
      <c r="C58" t="s">
        <v>35</v>
      </c>
      <c r="D58" s="16">
        <v>178652570</v>
      </c>
      <c r="E58" s="17">
        <v>178652.57</v>
      </c>
      <c r="F58" s="17"/>
      <c r="G58" s="17"/>
      <c r="H58" s="17"/>
      <c r="I58" s="17"/>
      <c r="J58" s="17"/>
      <c r="L58" s="40"/>
    </row>
    <row r="59" spans="1:12" x14ac:dyDescent="0.35">
      <c r="A59">
        <v>10</v>
      </c>
      <c r="B59" t="s">
        <v>27</v>
      </c>
      <c r="C59" t="s">
        <v>35</v>
      </c>
      <c r="D59" s="16">
        <v>217811259</v>
      </c>
      <c r="E59" s="17">
        <v>217811.25899999999</v>
      </c>
      <c r="F59" s="17"/>
      <c r="G59" s="17"/>
      <c r="H59" s="17"/>
      <c r="I59" s="17"/>
      <c r="J59" s="17"/>
      <c r="L59" s="40"/>
    </row>
    <row r="60" spans="1:12" x14ac:dyDescent="0.35">
      <c r="A60">
        <v>11</v>
      </c>
      <c r="B60" t="s">
        <v>44</v>
      </c>
      <c r="C60" t="s">
        <v>35</v>
      </c>
      <c r="D60" s="16">
        <v>87016726</v>
      </c>
      <c r="E60" s="17">
        <v>87016.725999999995</v>
      </c>
      <c r="F60" s="17"/>
      <c r="G60" s="17"/>
      <c r="H60" s="17"/>
      <c r="I60" s="17"/>
      <c r="J60" s="17"/>
      <c r="L60" s="40"/>
    </row>
    <row r="61" spans="1:12" x14ac:dyDescent="0.35">
      <c r="B61" t="s">
        <v>45</v>
      </c>
      <c r="D61" s="16">
        <f>SUM(D50:D60)</f>
        <v>2506334262</v>
      </c>
      <c r="E61" s="16">
        <f>SUM(E50:E60)</f>
        <v>2506334.2620000001</v>
      </c>
      <c r="F61" s="17"/>
      <c r="G61" s="17"/>
      <c r="H61" s="17"/>
      <c r="I61" s="17"/>
      <c r="J61" s="17"/>
      <c r="K61" s="17"/>
      <c r="L61" s="40"/>
    </row>
    <row r="62" spans="1:12" x14ac:dyDescent="0.35">
      <c r="E62" s="17"/>
      <c r="F62" s="17"/>
      <c r="G62" s="17"/>
      <c r="H62" s="17"/>
      <c r="I62" s="17"/>
      <c r="J62" s="17"/>
      <c r="K62" s="17"/>
      <c r="L62" s="40"/>
    </row>
    <row r="63" spans="1:12" x14ac:dyDescent="0.35">
      <c r="E63" s="17"/>
      <c r="F63" s="17"/>
      <c r="G63" s="17"/>
      <c r="H63" s="17"/>
      <c r="I63" s="17"/>
      <c r="J63" s="17"/>
      <c r="K63" s="17"/>
      <c r="L63" s="40"/>
    </row>
    <row r="64" spans="1:12" x14ac:dyDescent="0.35">
      <c r="E64" s="17"/>
      <c r="F64" s="17"/>
      <c r="G64" s="17"/>
      <c r="H64" s="17"/>
      <c r="I64" s="17"/>
      <c r="J64" s="17"/>
      <c r="K64" s="17"/>
      <c r="L64" s="40"/>
    </row>
    <row r="65" spans="5:12" x14ac:dyDescent="0.35">
      <c r="E65" s="17"/>
      <c r="F65" s="17"/>
      <c r="G65" s="17"/>
      <c r="H65" s="17"/>
      <c r="I65" s="17"/>
      <c r="J65" s="17"/>
      <c r="K65" s="17"/>
      <c r="L65" s="40"/>
    </row>
    <row r="66" spans="5:12" x14ac:dyDescent="0.35">
      <c r="E66" s="17"/>
      <c r="F66" s="17"/>
      <c r="G66" s="17"/>
      <c r="H66" s="17"/>
      <c r="I66" s="17"/>
      <c r="J66" s="17"/>
      <c r="K66" s="17"/>
      <c r="L66" s="40"/>
    </row>
    <row r="67" spans="5:12" x14ac:dyDescent="0.35">
      <c r="E67" s="17"/>
      <c r="F67" s="17"/>
      <c r="G67" s="17"/>
      <c r="H67" s="17"/>
      <c r="I67" s="17"/>
      <c r="J67" s="17"/>
      <c r="K67" s="17"/>
      <c r="L67" s="40"/>
    </row>
    <row r="68" spans="5:12" x14ac:dyDescent="0.35">
      <c r="E68" s="17"/>
      <c r="F68" s="17"/>
      <c r="G68" s="17"/>
      <c r="H68" s="17"/>
      <c r="I68" s="17"/>
      <c r="J68" s="17"/>
      <c r="K68" s="17"/>
      <c r="L68" s="40"/>
    </row>
    <row r="69" spans="5:12" x14ac:dyDescent="0.35">
      <c r="F69" s="17"/>
    </row>
    <row r="70" spans="5:12" x14ac:dyDescent="0.35">
      <c r="F70" s="17"/>
    </row>
    <row r="71" spans="5:12" x14ac:dyDescent="0.35">
      <c r="F71" s="17"/>
    </row>
    <row r="72" spans="5:12" x14ac:dyDescent="0.35">
      <c r="F72" s="17"/>
    </row>
    <row r="73" spans="5:12" x14ac:dyDescent="0.35">
      <c r="F73" s="17"/>
    </row>
    <row r="74" spans="5:12" x14ac:dyDescent="0.35">
      <c r="F74" s="17"/>
    </row>
    <row r="75" spans="5:12" x14ac:dyDescent="0.35">
      <c r="F75" s="17"/>
    </row>
    <row r="76" spans="5:12" x14ac:dyDescent="0.35">
      <c r="F76" s="17"/>
    </row>
    <row r="77" spans="5:12" x14ac:dyDescent="0.35">
      <c r="F77" s="17"/>
    </row>
    <row r="78" spans="5:12" x14ac:dyDescent="0.35">
      <c r="F78" s="17"/>
    </row>
    <row r="79" spans="5:12" x14ac:dyDescent="0.35">
      <c r="F79" s="17"/>
    </row>
    <row r="80" spans="5:12" x14ac:dyDescent="0.35">
      <c r="F80" s="17"/>
    </row>
    <row r="81" spans="6:6" x14ac:dyDescent="0.35">
      <c r="F81" s="17"/>
    </row>
    <row r="82" spans="6:6" x14ac:dyDescent="0.35">
      <c r="F82" s="17"/>
    </row>
    <row r="83" spans="6:6" x14ac:dyDescent="0.35">
      <c r="F83" s="17"/>
    </row>
    <row r="84" spans="6:6" x14ac:dyDescent="0.35">
      <c r="F84" s="17"/>
    </row>
    <row r="85" spans="6:6" x14ac:dyDescent="0.35">
      <c r="F85" s="17"/>
    </row>
    <row r="86" spans="6:6" x14ac:dyDescent="0.35">
      <c r="F86" s="17"/>
    </row>
    <row r="87" spans="6:6" x14ac:dyDescent="0.35">
      <c r="F87" s="17"/>
    </row>
    <row r="88" spans="6:6" x14ac:dyDescent="0.35">
      <c r="F88" s="17"/>
    </row>
    <row r="89" spans="6:6" x14ac:dyDescent="0.35">
      <c r="F89" s="17"/>
    </row>
    <row r="90" spans="6:6" x14ac:dyDescent="0.35">
      <c r="F90" s="17"/>
    </row>
    <row r="91" spans="6:6" x14ac:dyDescent="0.35">
      <c r="F91" s="17"/>
    </row>
    <row r="92" spans="6:6" x14ac:dyDescent="0.35">
      <c r="F92" s="17"/>
    </row>
    <row r="93" spans="6:6" x14ac:dyDescent="0.35">
      <c r="F93" s="17"/>
    </row>
    <row r="94" spans="6:6" x14ac:dyDescent="0.35">
      <c r="F94" s="17"/>
    </row>
    <row r="95" spans="6:6" x14ac:dyDescent="0.35">
      <c r="F95" s="17"/>
    </row>
    <row r="96" spans="6:6" x14ac:dyDescent="0.35">
      <c r="F96" s="17"/>
    </row>
    <row r="97" spans="6:6" x14ac:dyDescent="0.35">
      <c r="F97" s="17"/>
    </row>
    <row r="98" spans="6:6" x14ac:dyDescent="0.35">
      <c r="F98" s="17"/>
    </row>
    <row r="99" spans="6:6" x14ac:dyDescent="0.35">
      <c r="F99" s="17"/>
    </row>
    <row r="100" spans="6:6" x14ac:dyDescent="0.35">
      <c r="F100" s="17"/>
    </row>
    <row r="101" spans="6:6" x14ac:dyDescent="0.35">
      <c r="F101" s="17"/>
    </row>
    <row r="102" spans="6:6" x14ac:dyDescent="0.35">
      <c r="F102" s="17"/>
    </row>
    <row r="103" spans="6:6" x14ac:dyDescent="0.35">
      <c r="F103" s="17"/>
    </row>
    <row r="104" spans="6:6" x14ac:dyDescent="0.35">
      <c r="F104" s="17"/>
    </row>
    <row r="105" spans="6:6" x14ac:dyDescent="0.35">
      <c r="F105" s="17"/>
    </row>
    <row r="106" spans="6:6" x14ac:dyDescent="0.35">
      <c r="F106" s="17"/>
    </row>
    <row r="107" spans="6:6" x14ac:dyDescent="0.35">
      <c r="F107" s="17"/>
    </row>
    <row r="108" spans="6:6" x14ac:dyDescent="0.35">
      <c r="F108" s="17"/>
    </row>
    <row r="109" spans="6:6" x14ac:dyDescent="0.35">
      <c r="F109" s="17"/>
    </row>
    <row r="110" spans="6:6" x14ac:dyDescent="0.35">
      <c r="F110" s="17"/>
    </row>
    <row r="111" spans="6:6" x14ac:dyDescent="0.35">
      <c r="F111" s="17"/>
    </row>
    <row r="112" spans="6:6" x14ac:dyDescent="0.35">
      <c r="F112" s="17"/>
    </row>
    <row r="113" spans="6:6" x14ac:dyDescent="0.35">
      <c r="F113" s="17"/>
    </row>
    <row r="114" spans="6:6" x14ac:dyDescent="0.35">
      <c r="F114" s="17"/>
    </row>
    <row r="115" spans="6:6" x14ac:dyDescent="0.35">
      <c r="F115" s="17"/>
    </row>
    <row r="116" spans="6:6" x14ac:dyDescent="0.35">
      <c r="F116" s="17"/>
    </row>
    <row r="117" spans="6:6" x14ac:dyDescent="0.35">
      <c r="F117" s="17"/>
    </row>
    <row r="118" spans="6:6" x14ac:dyDescent="0.35">
      <c r="F118" s="17"/>
    </row>
    <row r="119" spans="6:6" x14ac:dyDescent="0.35">
      <c r="F119" s="17"/>
    </row>
    <row r="120" spans="6:6" x14ac:dyDescent="0.35">
      <c r="F120" s="17"/>
    </row>
    <row r="121" spans="6:6" x14ac:dyDescent="0.35">
      <c r="F121" s="17"/>
    </row>
    <row r="122" spans="6:6" x14ac:dyDescent="0.35">
      <c r="F122" s="17"/>
    </row>
    <row r="123" spans="6:6" x14ac:dyDescent="0.35">
      <c r="F123" s="17"/>
    </row>
    <row r="124" spans="6:6" x14ac:dyDescent="0.35">
      <c r="F124" s="17"/>
    </row>
    <row r="125" spans="6:6" x14ac:dyDescent="0.35">
      <c r="F125" s="17"/>
    </row>
    <row r="126" spans="6:6" x14ac:dyDescent="0.35">
      <c r="F126" s="17"/>
    </row>
    <row r="127" spans="6:6" x14ac:dyDescent="0.35">
      <c r="F127" s="17"/>
    </row>
    <row r="128" spans="6:6" x14ac:dyDescent="0.35">
      <c r="F128" s="17"/>
    </row>
    <row r="129" spans="6:6" x14ac:dyDescent="0.35">
      <c r="F129" s="17"/>
    </row>
    <row r="130" spans="6:6" x14ac:dyDescent="0.35">
      <c r="F130" s="17"/>
    </row>
    <row r="131" spans="6:6" x14ac:dyDescent="0.35">
      <c r="F131" s="17"/>
    </row>
    <row r="132" spans="6:6" x14ac:dyDescent="0.35">
      <c r="F132" s="17"/>
    </row>
    <row r="133" spans="6:6" x14ac:dyDescent="0.35">
      <c r="F133" s="17"/>
    </row>
    <row r="134" spans="6:6" x14ac:dyDescent="0.35">
      <c r="F134" s="17"/>
    </row>
    <row r="135" spans="6:6" x14ac:dyDescent="0.35">
      <c r="F135" s="17"/>
    </row>
    <row r="136" spans="6:6" x14ac:dyDescent="0.35">
      <c r="F136" s="17"/>
    </row>
    <row r="137" spans="6:6" x14ac:dyDescent="0.35">
      <c r="F137" s="17"/>
    </row>
    <row r="138" spans="6:6" x14ac:dyDescent="0.35">
      <c r="F138" s="17"/>
    </row>
    <row r="139" spans="6:6" x14ac:dyDescent="0.35">
      <c r="F139" s="17"/>
    </row>
    <row r="140" spans="6:6" x14ac:dyDescent="0.35">
      <c r="F140" s="17"/>
    </row>
    <row r="141" spans="6:6" x14ac:dyDescent="0.35">
      <c r="F141" s="17"/>
    </row>
    <row r="142" spans="6:6" x14ac:dyDescent="0.35">
      <c r="F142" s="17"/>
    </row>
    <row r="143" spans="6:6" x14ac:dyDescent="0.35">
      <c r="F143" s="17"/>
    </row>
    <row r="144" spans="6:6" x14ac:dyDescent="0.35">
      <c r="F144" s="17"/>
    </row>
    <row r="145" spans="6:6" x14ac:dyDescent="0.35">
      <c r="F145" s="17"/>
    </row>
    <row r="146" spans="6:6" x14ac:dyDescent="0.35">
      <c r="F146" s="17"/>
    </row>
    <row r="147" spans="6:6" x14ac:dyDescent="0.35">
      <c r="F147" s="17"/>
    </row>
    <row r="148" spans="6:6" x14ac:dyDescent="0.35">
      <c r="F148" s="17"/>
    </row>
    <row r="149" spans="6:6" x14ac:dyDescent="0.35">
      <c r="F149" s="17"/>
    </row>
    <row r="150" spans="6:6" x14ac:dyDescent="0.35">
      <c r="F150" s="17"/>
    </row>
    <row r="151" spans="6:6" x14ac:dyDescent="0.35">
      <c r="F151" s="17"/>
    </row>
    <row r="152" spans="6:6" x14ac:dyDescent="0.35">
      <c r="F152" s="17"/>
    </row>
    <row r="153" spans="6:6" x14ac:dyDescent="0.35">
      <c r="F153" s="17"/>
    </row>
    <row r="154" spans="6:6" x14ac:dyDescent="0.35">
      <c r="F154" s="17"/>
    </row>
    <row r="155" spans="6:6" x14ac:dyDescent="0.35">
      <c r="F155" s="17"/>
    </row>
    <row r="156" spans="6:6" x14ac:dyDescent="0.35">
      <c r="F156" s="17"/>
    </row>
    <row r="157" spans="6:6" x14ac:dyDescent="0.35">
      <c r="F157" s="17"/>
    </row>
    <row r="158" spans="6:6" x14ac:dyDescent="0.35">
      <c r="F158" s="17"/>
    </row>
    <row r="159" spans="6:6" x14ac:dyDescent="0.35">
      <c r="F159" s="17"/>
    </row>
    <row r="160" spans="6:6" x14ac:dyDescent="0.35">
      <c r="F160" s="17"/>
    </row>
    <row r="161" spans="6:6" x14ac:dyDescent="0.35">
      <c r="F161" s="17"/>
    </row>
    <row r="162" spans="6:6" x14ac:dyDescent="0.35">
      <c r="F162" s="17"/>
    </row>
    <row r="163" spans="6:6" x14ac:dyDescent="0.35">
      <c r="F163" s="17"/>
    </row>
    <row r="164" spans="6:6" x14ac:dyDescent="0.35">
      <c r="F164" s="17"/>
    </row>
    <row r="165" spans="6:6" x14ac:dyDescent="0.35">
      <c r="F165" s="17"/>
    </row>
    <row r="166" spans="6:6" x14ac:dyDescent="0.35">
      <c r="F166" s="17"/>
    </row>
    <row r="167" spans="6:6" x14ac:dyDescent="0.35">
      <c r="F167" s="17"/>
    </row>
    <row r="168" spans="6:6" x14ac:dyDescent="0.35">
      <c r="F168" s="17"/>
    </row>
    <row r="169" spans="6:6" x14ac:dyDescent="0.35">
      <c r="F169" s="17"/>
    </row>
    <row r="170" spans="6:6" x14ac:dyDescent="0.35">
      <c r="F170" s="17"/>
    </row>
    <row r="171" spans="6:6" x14ac:dyDescent="0.35">
      <c r="F171" s="17"/>
    </row>
    <row r="172" spans="6:6" x14ac:dyDescent="0.35">
      <c r="F172" s="17"/>
    </row>
    <row r="173" spans="6:6" x14ac:dyDescent="0.35">
      <c r="F173" s="17"/>
    </row>
    <row r="174" spans="6:6" x14ac:dyDescent="0.35">
      <c r="F174" s="17"/>
    </row>
    <row r="175" spans="6:6" x14ac:dyDescent="0.35">
      <c r="F175" s="17"/>
    </row>
    <row r="176" spans="6:6" x14ac:dyDescent="0.35">
      <c r="F176" s="17"/>
    </row>
    <row r="177" spans="6:6" x14ac:dyDescent="0.35">
      <c r="F177" s="17"/>
    </row>
    <row r="178" spans="6:6" x14ac:dyDescent="0.35">
      <c r="F178" s="17"/>
    </row>
    <row r="179" spans="6:6" x14ac:dyDescent="0.35">
      <c r="F179" s="17"/>
    </row>
    <row r="180" spans="6:6" x14ac:dyDescent="0.35">
      <c r="F180" s="17"/>
    </row>
    <row r="181" spans="6:6" x14ac:dyDescent="0.35">
      <c r="F181" s="17"/>
    </row>
    <row r="182" spans="6:6" x14ac:dyDescent="0.35">
      <c r="F182" s="17"/>
    </row>
    <row r="183" spans="6:6" x14ac:dyDescent="0.35">
      <c r="F183" s="17"/>
    </row>
    <row r="184" spans="6:6" x14ac:dyDescent="0.35">
      <c r="F184" s="17"/>
    </row>
    <row r="185" spans="6:6" x14ac:dyDescent="0.35">
      <c r="F185" s="17"/>
    </row>
    <row r="186" spans="6:6" x14ac:dyDescent="0.35">
      <c r="F186" s="17"/>
    </row>
    <row r="187" spans="6:6" x14ac:dyDescent="0.35">
      <c r="F187" s="17"/>
    </row>
    <row r="188" spans="6:6" x14ac:dyDescent="0.35">
      <c r="F188" s="17"/>
    </row>
    <row r="189" spans="6:6" x14ac:dyDescent="0.35">
      <c r="F189" s="17"/>
    </row>
    <row r="190" spans="6:6" x14ac:dyDescent="0.35">
      <c r="F190" s="17"/>
    </row>
    <row r="191" spans="6:6" x14ac:dyDescent="0.35">
      <c r="F191" s="17"/>
    </row>
    <row r="192" spans="6:6" x14ac:dyDescent="0.35">
      <c r="F192" s="17"/>
    </row>
    <row r="193" spans="6:6" x14ac:dyDescent="0.35">
      <c r="F193" s="17"/>
    </row>
    <row r="194" spans="6:6" x14ac:dyDescent="0.35">
      <c r="F194" s="17"/>
    </row>
    <row r="195" spans="6:6" x14ac:dyDescent="0.35">
      <c r="F195" s="17"/>
    </row>
    <row r="196" spans="6:6" x14ac:dyDescent="0.35">
      <c r="F196" s="17"/>
    </row>
    <row r="197" spans="6:6" x14ac:dyDescent="0.35">
      <c r="F197" s="17"/>
    </row>
    <row r="198" spans="6:6" x14ac:dyDescent="0.35">
      <c r="F198" s="17"/>
    </row>
    <row r="199" spans="6:6" x14ac:dyDescent="0.35">
      <c r="F199" s="17"/>
    </row>
    <row r="200" spans="6:6" x14ac:dyDescent="0.35">
      <c r="F200" s="17"/>
    </row>
    <row r="201" spans="6:6" x14ac:dyDescent="0.35">
      <c r="F201" s="17"/>
    </row>
    <row r="202" spans="6:6" x14ac:dyDescent="0.35">
      <c r="F202" s="17"/>
    </row>
    <row r="203" spans="6:6" x14ac:dyDescent="0.35">
      <c r="F203" s="17"/>
    </row>
    <row r="204" spans="6:6" x14ac:dyDescent="0.35">
      <c r="F204" s="17"/>
    </row>
    <row r="205" spans="6:6" x14ac:dyDescent="0.35">
      <c r="F205" s="17"/>
    </row>
    <row r="206" spans="6:6" x14ac:dyDescent="0.35">
      <c r="F206" s="17"/>
    </row>
    <row r="207" spans="6:6" x14ac:dyDescent="0.35">
      <c r="F207" s="17"/>
    </row>
    <row r="208" spans="6:6" x14ac:dyDescent="0.35">
      <c r="F208" s="17"/>
    </row>
    <row r="209" spans="6:6" x14ac:dyDescent="0.35">
      <c r="F209" s="17"/>
    </row>
    <row r="210" spans="6:6" x14ac:dyDescent="0.35">
      <c r="F210" s="17"/>
    </row>
    <row r="211" spans="6:6" x14ac:dyDescent="0.35">
      <c r="F211" s="17"/>
    </row>
    <row r="212" spans="6:6" x14ac:dyDescent="0.35">
      <c r="F212" s="17"/>
    </row>
    <row r="213" spans="6:6" x14ac:dyDescent="0.35">
      <c r="F213" s="17"/>
    </row>
    <row r="214" spans="6:6" x14ac:dyDescent="0.35">
      <c r="F214" s="17"/>
    </row>
    <row r="215" spans="6:6" x14ac:dyDescent="0.35">
      <c r="F215" s="17"/>
    </row>
    <row r="216" spans="6:6" x14ac:dyDescent="0.35">
      <c r="F216" s="17"/>
    </row>
    <row r="217" spans="6:6" x14ac:dyDescent="0.35">
      <c r="F217" s="17"/>
    </row>
    <row r="218" spans="6:6" x14ac:dyDescent="0.35">
      <c r="F218" s="17"/>
    </row>
    <row r="219" spans="6:6" x14ac:dyDescent="0.35">
      <c r="F219" s="17"/>
    </row>
    <row r="220" spans="6:6" x14ac:dyDescent="0.35">
      <c r="F220" s="17"/>
    </row>
    <row r="221" spans="6:6" x14ac:dyDescent="0.35">
      <c r="F221" s="17"/>
    </row>
    <row r="222" spans="6:6" x14ac:dyDescent="0.35">
      <c r="F222" s="17"/>
    </row>
    <row r="223" spans="6:6" x14ac:dyDescent="0.35">
      <c r="F223" s="17"/>
    </row>
    <row r="224" spans="6:6" x14ac:dyDescent="0.35">
      <c r="F224" s="17"/>
    </row>
    <row r="225" spans="6:6" x14ac:dyDescent="0.35">
      <c r="F225" s="17"/>
    </row>
    <row r="226" spans="6:6" x14ac:dyDescent="0.35">
      <c r="F226" s="17"/>
    </row>
    <row r="227" spans="6:6" x14ac:dyDescent="0.35">
      <c r="F227" s="17"/>
    </row>
    <row r="228" spans="6:6" x14ac:dyDescent="0.35">
      <c r="F228" s="17"/>
    </row>
    <row r="229" spans="6:6" x14ac:dyDescent="0.35">
      <c r="F229" s="17"/>
    </row>
    <row r="230" spans="6:6" x14ac:dyDescent="0.35">
      <c r="F230" s="17"/>
    </row>
    <row r="231" spans="6:6" x14ac:dyDescent="0.35">
      <c r="F231" s="17"/>
    </row>
    <row r="232" spans="6:6" x14ac:dyDescent="0.35">
      <c r="F232" s="17"/>
    </row>
    <row r="233" spans="6:6" x14ac:dyDescent="0.35">
      <c r="F233" s="17"/>
    </row>
    <row r="234" spans="6:6" x14ac:dyDescent="0.35">
      <c r="F234" s="17"/>
    </row>
    <row r="235" spans="6:6" x14ac:dyDescent="0.35">
      <c r="F235" s="17"/>
    </row>
    <row r="236" spans="6:6" x14ac:dyDescent="0.35">
      <c r="F236" s="17"/>
    </row>
    <row r="237" spans="6:6" x14ac:dyDescent="0.35">
      <c r="F237" s="17"/>
    </row>
    <row r="238" spans="6:6" x14ac:dyDescent="0.35">
      <c r="F238" s="17"/>
    </row>
    <row r="239" spans="6:6" x14ac:dyDescent="0.35">
      <c r="F239" s="17"/>
    </row>
    <row r="240" spans="6:6" x14ac:dyDescent="0.35">
      <c r="F240" s="17"/>
    </row>
    <row r="241" spans="6:6" x14ac:dyDescent="0.35">
      <c r="F241" s="17"/>
    </row>
    <row r="242" spans="6:6" x14ac:dyDescent="0.35">
      <c r="F242" s="17"/>
    </row>
    <row r="243" spans="6:6" x14ac:dyDescent="0.35">
      <c r="F243" s="17"/>
    </row>
    <row r="244" spans="6:6" x14ac:dyDescent="0.35">
      <c r="F244" s="17"/>
    </row>
    <row r="245" spans="6:6" x14ac:dyDescent="0.35">
      <c r="F245" s="17"/>
    </row>
    <row r="246" spans="6:6" x14ac:dyDescent="0.35">
      <c r="F246" s="17"/>
    </row>
    <row r="247" spans="6:6" x14ac:dyDescent="0.35">
      <c r="F247" s="17"/>
    </row>
    <row r="248" spans="6:6" x14ac:dyDescent="0.35">
      <c r="F248" s="17"/>
    </row>
    <row r="249" spans="6:6" x14ac:dyDescent="0.35">
      <c r="F249" s="17"/>
    </row>
    <row r="250" spans="6:6" x14ac:dyDescent="0.35">
      <c r="F250" s="17"/>
    </row>
    <row r="251" spans="6:6" x14ac:dyDescent="0.35">
      <c r="F251" s="17"/>
    </row>
    <row r="252" spans="6:6" x14ac:dyDescent="0.35">
      <c r="F252" s="17"/>
    </row>
    <row r="253" spans="6:6" x14ac:dyDescent="0.35">
      <c r="F253" s="17"/>
    </row>
    <row r="254" spans="6:6" x14ac:dyDescent="0.35">
      <c r="F254" s="17"/>
    </row>
    <row r="255" spans="6:6" x14ac:dyDescent="0.35">
      <c r="F255" s="17"/>
    </row>
    <row r="256" spans="6:6" x14ac:dyDescent="0.35">
      <c r="F256" s="17"/>
    </row>
    <row r="257" spans="6:6" x14ac:dyDescent="0.35">
      <c r="F257" s="17"/>
    </row>
    <row r="258" spans="6:6" x14ac:dyDescent="0.35">
      <c r="F258" s="17"/>
    </row>
    <row r="259" spans="6:6" x14ac:dyDescent="0.35">
      <c r="F259" s="17"/>
    </row>
    <row r="260" spans="6:6" x14ac:dyDescent="0.35">
      <c r="F260" s="17"/>
    </row>
    <row r="261" spans="6:6" x14ac:dyDescent="0.35">
      <c r="F261" s="17"/>
    </row>
    <row r="262" spans="6:6" x14ac:dyDescent="0.35">
      <c r="F262" s="17"/>
    </row>
    <row r="263" spans="6:6" x14ac:dyDescent="0.35">
      <c r="F263" s="17"/>
    </row>
    <row r="264" spans="6:6" x14ac:dyDescent="0.35">
      <c r="F264" s="17"/>
    </row>
    <row r="265" spans="6:6" x14ac:dyDescent="0.35">
      <c r="F265" s="17"/>
    </row>
    <row r="266" spans="6:6" x14ac:dyDescent="0.35">
      <c r="F266" s="17"/>
    </row>
    <row r="267" spans="6:6" x14ac:dyDescent="0.35">
      <c r="F267" s="17"/>
    </row>
    <row r="268" spans="6:6" x14ac:dyDescent="0.35">
      <c r="F268" s="17"/>
    </row>
    <row r="269" spans="6:6" x14ac:dyDescent="0.35">
      <c r="F269" s="17"/>
    </row>
    <row r="270" spans="6:6" x14ac:dyDescent="0.35">
      <c r="F270" s="17"/>
    </row>
    <row r="271" spans="6:6" x14ac:dyDescent="0.35">
      <c r="F271" s="17"/>
    </row>
    <row r="272" spans="6:6" x14ac:dyDescent="0.35">
      <c r="F272" s="17"/>
    </row>
    <row r="273" spans="6:6" x14ac:dyDescent="0.35">
      <c r="F273" s="17"/>
    </row>
    <row r="274" spans="6:6" x14ac:dyDescent="0.35">
      <c r="F274" s="17"/>
    </row>
    <row r="275" spans="6:6" x14ac:dyDescent="0.35">
      <c r="F275" s="17"/>
    </row>
    <row r="276" spans="6:6" x14ac:dyDescent="0.35">
      <c r="F276" s="17"/>
    </row>
    <row r="277" spans="6:6" x14ac:dyDescent="0.35">
      <c r="F277" s="17"/>
    </row>
    <row r="278" spans="6:6" x14ac:dyDescent="0.35">
      <c r="F278" s="17"/>
    </row>
    <row r="279" spans="6:6" x14ac:dyDescent="0.35">
      <c r="F279" s="17"/>
    </row>
    <row r="280" spans="6:6" x14ac:dyDescent="0.35">
      <c r="F280" s="17"/>
    </row>
    <row r="281" spans="6:6" x14ac:dyDescent="0.35">
      <c r="F281" s="17"/>
    </row>
    <row r="282" spans="6:6" x14ac:dyDescent="0.35">
      <c r="F282" s="17"/>
    </row>
    <row r="283" spans="6:6" x14ac:dyDescent="0.35">
      <c r="F283" s="17"/>
    </row>
    <row r="284" spans="6:6" x14ac:dyDescent="0.35">
      <c r="F284" s="17"/>
    </row>
    <row r="285" spans="6:6" x14ac:dyDescent="0.35">
      <c r="F285" s="17"/>
    </row>
    <row r="286" spans="6:6" x14ac:dyDescent="0.35">
      <c r="F286" s="17"/>
    </row>
    <row r="287" spans="6:6" x14ac:dyDescent="0.35">
      <c r="F287" s="17"/>
    </row>
    <row r="288" spans="6:6" x14ac:dyDescent="0.35">
      <c r="F288" s="17"/>
    </row>
    <row r="289" spans="6:6" x14ac:dyDescent="0.35">
      <c r="F289" s="17"/>
    </row>
    <row r="290" spans="6:6" x14ac:dyDescent="0.35">
      <c r="F290" s="17"/>
    </row>
    <row r="291" spans="6:6" x14ac:dyDescent="0.35">
      <c r="F291" s="17"/>
    </row>
    <row r="292" spans="6:6" x14ac:dyDescent="0.35">
      <c r="F292" s="17"/>
    </row>
    <row r="293" spans="6:6" x14ac:dyDescent="0.35">
      <c r="F293" s="17"/>
    </row>
    <row r="294" spans="6:6" x14ac:dyDescent="0.35">
      <c r="F294" s="17"/>
    </row>
    <row r="295" spans="6:6" x14ac:dyDescent="0.35">
      <c r="F295" s="17"/>
    </row>
    <row r="296" spans="6:6" x14ac:dyDescent="0.35">
      <c r="F296" s="17"/>
    </row>
    <row r="297" spans="6:6" x14ac:dyDescent="0.35">
      <c r="F297" s="17"/>
    </row>
    <row r="298" spans="6:6" x14ac:dyDescent="0.35">
      <c r="F298" s="17"/>
    </row>
    <row r="299" spans="6:6" x14ac:dyDescent="0.35">
      <c r="F299" s="17"/>
    </row>
    <row r="300" spans="6:6" x14ac:dyDescent="0.35">
      <c r="F300" s="17"/>
    </row>
    <row r="301" spans="6:6" x14ac:dyDescent="0.35">
      <c r="F301" s="17"/>
    </row>
    <row r="302" spans="6:6" x14ac:dyDescent="0.35">
      <c r="F302" s="17"/>
    </row>
    <row r="303" spans="6:6" x14ac:dyDescent="0.35">
      <c r="F303" s="17"/>
    </row>
    <row r="304" spans="6:6" x14ac:dyDescent="0.35">
      <c r="F304" s="17"/>
    </row>
    <row r="305" spans="6:6" x14ac:dyDescent="0.35">
      <c r="F305" s="17"/>
    </row>
    <row r="306" spans="6:6" x14ac:dyDescent="0.35">
      <c r="F306" s="17"/>
    </row>
    <row r="307" spans="6:6" x14ac:dyDescent="0.35">
      <c r="F307" s="17"/>
    </row>
    <row r="308" spans="6:6" x14ac:dyDescent="0.35">
      <c r="F308" s="17"/>
    </row>
    <row r="309" spans="6:6" x14ac:dyDescent="0.35">
      <c r="F309" s="17"/>
    </row>
    <row r="310" spans="6:6" x14ac:dyDescent="0.35">
      <c r="F310" s="17"/>
    </row>
    <row r="311" spans="6:6" x14ac:dyDescent="0.35">
      <c r="F311" s="17"/>
    </row>
    <row r="312" spans="6:6" x14ac:dyDescent="0.35">
      <c r="F312" s="17"/>
    </row>
    <row r="313" spans="6:6" x14ac:dyDescent="0.35">
      <c r="F313" s="17"/>
    </row>
    <row r="314" spans="6:6" x14ac:dyDescent="0.35">
      <c r="F314" s="17"/>
    </row>
    <row r="315" spans="6:6" x14ac:dyDescent="0.35">
      <c r="F315" s="17"/>
    </row>
    <row r="316" spans="6:6" x14ac:dyDescent="0.35">
      <c r="F316" s="17"/>
    </row>
    <row r="317" spans="6:6" x14ac:dyDescent="0.35">
      <c r="F317" s="17"/>
    </row>
    <row r="318" spans="6:6" x14ac:dyDescent="0.35">
      <c r="F318" s="17"/>
    </row>
    <row r="319" spans="6:6" x14ac:dyDescent="0.35">
      <c r="F319" s="17"/>
    </row>
    <row r="320" spans="6:6" x14ac:dyDescent="0.35">
      <c r="F320" s="17"/>
    </row>
    <row r="321" spans="6:6" x14ac:dyDescent="0.35">
      <c r="F321" s="17"/>
    </row>
    <row r="322" spans="6:6" x14ac:dyDescent="0.35">
      <c r="F322" s="17"/>
    </row>
    <row r="323" spans="6:6" x14ac:dyDescent="0.35">
      <c r="F323" s="17"/>
    </row>
    <row r="324" spans="6:6" x14ac:dyDescent="0.35">
      <c r="F324" s="17"/>
    </row>
    <row r="325" spans="6:6" x14ac:dyDescent="0.35">
      <c r="F325" s="17"/>
    </row>
    <row r="326" spans="6:6" x14ac:dyDescent="0.35">
      <c r="F326" s="17"/>
    </row>
    <row r="327" spans="6:6" x14ac:dyDescent="0.35">
      <c r="F327" s="17"/>
    </row>
    <row r="328" spans="6:6" x14ac:dyDescent="0.35">
      <c r="F328" s="17"/>
    </row>
    <row r="329" spans="6:6" x14ac:dyDescent="0.35">
      <c r="F329" s="17"/>
    </row>
    <row r="330" spans="6:6" x14ac:dyDescent="0.35">
      <c r="F330" s="17"/>
    </row>
    <row r="331" spans="6:6" x14ac:dyDescent="0.35">
      <c r="F331" s="17"/>
    </row>
    <row r="332" spans="6:6" x14ac:dyDescent="0.35">
      <c r="F332" s="17"/>
    </row>
    <row r="333" spans="6:6" x14ac:dyDescent="0.35">
      <c r="F333" s="17"/>
    </row>
    <row r="334" spans="6:6" x14ac:dyDescent="0.35">
      <c r="F334" s="17"/>
    </row>
    <row r="335" spans="6:6" x14ac:dyDescent="0.35">
      <c r="F335" s="17"/>
    </row>
    <row r="336" spans="6:6" x14ac:dyDescent="0.35">
      <c r="F336" s="17"/>
    </row>
    <row r="337" spans="6:6" x14ac:dyDescent="0.35">
      <c r="F337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185"/>
  <sheetViews>
    <sheetView topLeftCell="A94" workbookViewId="0">
      <selection activeCell="B21" sqref="B21"/>
    </sheetView>
  </sheetViews>
  <sheetFormatPr defaultRowHeight="14.5" x14ac:dyDescent="0.35"/>
  <cols>
    <col min="2" max="2" width="27.36328125" customWidth="1"/>
    <col min="3" max="3" width="35.6328125" bestFit="1" customWidth="1"/>
    <col min="4" max="4" width="9.7265625" bestFit="1" customWidth="1"/>
    <col min="5" max="6" width="9.26953125" bestFit="1" customWidth="1"/>
    <col min="7" max="7" width="9.54296875" bestFit="1" customWidth="1"/>
    <col min="8" max="8" width="9.26953125" bestFit="1" customWidth="1"/>
    <col min="9" max="9" width="10.7265625" bestFit="1" customWidth="1"/>
    <col min="10" max="11" width="9.26953125" bestFit="1" customWidth="1"/>
    <col min="12" max="12" width="9.54296875" bestFit="1" customWidth="1"/>
    <col min="13" max="13" width="12.54296875" bestFit="1" customWidth="1"/>
    <col min="14" max="14" width="9.26953125" bestFit="1" customWidth="1"/>
  </cols>
  <sheetData>
    <row r="2" spans="4:9" x14ac:dyDescent="0.35">
      <c r="H2" s="15"/>
      <c r="I2" s="16"/>
    </row>
    <row r="3" spans="4:9" x14ac:dyDescent="0.35">
      <c r="D3" s="8"/>
      <c r="E3" s="5"/>
      <c r="F3" s="3"/>
    </row>
    <row r="4" spans="4:9" x14ac:dyDescent="0.35">
      <c r="D4" s="9"/>
      <c r="E4" s="7"/>
      <c r="F4" s="12"/>
      <c r="I4" s="16"/>
    </row>
    <row r="5" spans="4:9" x14ac:dyDescent="0.35">
      <c r="D5" s="10"/>
      <c r="E5" s="5"/>
      <c r="F5" s="13"/>
      <c r="I5" s="16"/>
    </row>
    <row r="6" spans="4:9" x14ac:dyDescent="0.35">
      <c r="D6" s="10"/>
      <c r="E6" s="5"/>
      <c r="F6" s="13"/>
      <c r="I6" s="16"/>
    </row>
    <row r="7" spans="4:9" x14ac:dyDescent="0.35">
      <c r="D7" s="10"/>
      <c r="E7" s="5"/>
      <c r="F7" s="13"/>
      <c r="I7" s="16"/>
    </row>
    <row r="8" spans="4:9" x14ac:dyDescent="0.35">
      <c r="D8" s="10"/>
      <c r="E8" s="5"/>
      <c r="F8" s="13"/>
      <c r="I8" s="16"/>
    </row>
    <row r="9" spans="4:9" x14ac:dyDescent="0.35">
      <c r="D9" s="10"/>
      <c r="E9" s="5"/>
      <c r="F9" s="13"/>
      <c r="I9" s="16"/>
    </row>
    <row r="10" spans="4:9" x14ac:dyDescent="0.35">
      <c r="D10" s="10"/>
      <c r="E10" s="5"/>
      <c r="F10" s="13"/>
      <c r="I10" s="16"/>
    </row>
    <row r="11" spans="4:9" x14ac:dyDescent="0.35">
      <c r="D11" s="10"/>
      <c r="E11" s="5"/>
      <c r="F11" s="13"/>
      <c r="I11" s="16"/>
    </row>
    <row r="12" spans="4:9" x14ac:dyDescent="0.35">
      <c r="D12" s="10"/>
      <c r="E12" s="5"/>
      <c r="F12" s="13"/>
      <c r="I12" s="16"/>
    </row>
    <row r="13" spans="4:9" x14ac:dyDescent="0.35">
      <c r="D13" s="10"/>
      <c r="E13" s="5"/>
      <c r="F13" s="13"/>
      <c r="I13" s="16"/>
    </row>
    <row r="14" spans="4:9" x14ac:dyDescent="0.35">
      <c r="D14" s="11"/>
      <c r="E14" s="6"/>
      <c r="F14" s="14"/>
      <c r="I14" s="16"/>
    </row>
    <row r="15" spans="4:9" x14ac:dyDescent="0.35">
      <c r="I15" s="16"/>
    </row>
    <row r="18" spans="1:14" x14ac:dyDescent="0.35">
      <c r="B18" s="19" t="s">
        <v>15</v>
      </c>
    </row>
    <row r="20" spans="1:14" x14ac:dyDescent="0.35">
      <c r="D20" s="21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22" t="s">
        <v>12</v>
      </c>
    </row>
    <row r="21" spans="1:14" x14ac:dyDescent="0.35">
      <c r="B21" t="s">
        <v>13</v>
      </c>
      <c r="C21" t="s">
        <v>14</v>
      </c>
      <c r="D21" s="12">
        <v>0.115</v>
      </c>
      <c r="E21" s="13">
        <v>0.09</v>
      </c>
      <c r="F21" s="13">
        <v>0.09</v>
      </c>
      <c r="G21" s="13">
        <v>0.13</v>
      </c>
      <c r="H21" s="13">
        <v>5.5E-2</v>
      </c>
      <c r="I21" s="13">
        <v>0.08</v>
      </c>
      <c r="J21" s="13">
        <v>0.08</v>
      </c>
      <c r="K21" s="13">
        <v>0.11</v>
      </c>
      <c r="L21" s="13">
        <v>0.15</v>
      </c>
      <c r="M21" s="13">
        <v>6.5000000000000002E-2</v>
      </c>
      <c r="N21" s="14">
        <v>3.5000000000000003E-2</v>
      </c>
    </row>
    <row r="22" spans="1:14" x14ac:dyDescent="0.35">
      <c r="A22" s="23">
        <v>43100</v>
      </c>
      <c r="B22" s="15">
        <v>93386.950000000012</v>
      </c>
      <c r="C22" s="16">
        <f>B22*91.95%</f>
        <v>85869.300525000013</v>
      </c>
      <c r="D22" s="17">
        <f t="shared" ref="D22:N22" si="0">$C22*D$21</f>
        <v>9874.9695603750024</v>
      </c>
      <c r="E22" s="17">
        <f t="shared" si="0"/>
        <v>7728.2370472500006</v>
      </c>
      <c r="F22" s="17">
        <f t="shared" si="0"/>
        <v>7728.2370472500006</v>
      </c>
      <c r="G22" s="17">
        <f t="shared" si="0"/>
        <v>11163.009068250001</v>
      </c>
      <c r="H22" s="17">
        <f t="shared" si="0"/>
        <v>4722.8115288750005</v>
      </c>
      <c r="I22" s="17">
        <f t="shared" si="0"/>
        <v>6869.5440420000014</v>
      </c>
      <c r="J22" s="17">
        <f t="shared" si="0"/>
        <v>6869.5440420000014</v>
      </c>
      <c r="K22" s="17">
        <f t="shared" si="0"/>
        <v>9445.623057750001</v>
      </c>
      <c r="L22" s="17">
        <f t="shared" si="0"/>
        <v>12880.395078750002</v>
      </c>
      <c r="M22" s="17">
        <f t="shared" si="0"/>
        <v>5581.5045341250006</v>
      </c>
      <c r="N22" s="17">
        <f t="shared" si="0"/>
        <v>3005.4255183750006</v>
      </c>
    </row>
    <row r="23" spans="1:14" x14ac:dyDescent="0.35">
      <c r="A23" s="23">
        <v>43099</v>
      </c>
      <c r="B23">
        <v>94138.49</v>
      </c>
      <c r="C23" s="16">
        <f t="shared" ref="C23:C86" si="1">B23*91.95%</f>
        <v>86560.341555000006</v>
      </c>
      <c r="D23" s="17">
        <f t="shared" ref="D23:N46" si="2">$C23*D$21</f>
        <v>9954.4392788250007</v>
      </c>
      <c r="E23" s="17">
        <f t="shared" si="2"/>
        <v>7790.4307399500003</v>
      </c>
      <c r="F23" s="17">
        <f t="shared" si="2"/>
        <v>7790.4307399500003</v>
      </c>
      <c r="G23" s="17">
        <f t="shared" si="2"/>
        <v>11252.844402150002</v>
      </c>
      <c r="H23" s="17">
        <f t="shared" si="2"/>
        <v>4760.8187855250007</v>
      </c>
      <c r="I23" s="17">
        <f t="shared" si="2"/>
        <v>6924.8273244000011</v>
      </c>
      <c r="J23" s="17">
        <f t="shared" si="2"/>
        <v>6924.8273244000011</v>
      </c>
      <c r="K23" s="17">
        <f t="shared" si="2"/>
        <v>9521.6375710500015</v>
      </c>
      <c r="L23" s="17">
        <f t="shared" si="2"/>
        <v>12984.05123325</v>
      </c>
      <c r="M23" s="17">
        <f t="shared" si="2"/>
        <v>5626.4222010750009</v>
      </c>
      <c r="N23" s="17">
        <f t="shared" si="2"/>
        <v>3029.6119544250005</v>
      </c>
    </row>
    <row r="24" spans="1:14" x14ac:dyDescent="0.35">
      <c r="A24" s="23">
        <v>43098</v>
      </c>
      <c r="B24">
        <v>98858.72</v>
      </c>
      <c r="C24" s="16">
        <f t="shared" si="1"/>
        <v>90900.593039999992</v>
      </c>
      <c r="D24" s="17">
        <f t="shared" si="2"/>
        <v>10453.5681996</v>
      </c>
      <c r="E24" s="17">
        <f t="shared" si="2"/>
        <v>8181.0533735999988</v>
      </c>
      <c r="F24" s="17">
        <f t="shared" si="2"/>
        <v>8181.0533735999988</v>
      </c>
      <c r="G24" s="17">
        <f t="shared" si="2"/>
        <v>11817.0770952</v>
      </c>
      <c r="H24" s="17">
        <f t="shared" si="2"/>
        <v>4999.5326171999995</v>
      </c>
      <c r="I24" s="17">
        <f t="shared" si="2"/>
        <v>7272.0474431999992</v>
      </c>
      <c r="J24" s="17">
        <f t="shared" si="2"/>
        <v>7272.0474431999992</v>
      </c>
      <c r="K24" s="17">
        <f t="shared" si="2"/>
        <v>9999.0652343999991</v>
      </c>
      <c r="L24" s="17">
        <f t="shared" si="2"/>
        <v>13635.088955999998</v>
      </c>
      <c r="M24" s="17">
        <f t="shared" si="2"/>
        <v>5908.5385476000001</v>
      </c>
      <c r="N24" s="17">
        <f t="shared" si="2"/>
        <v>3181.5207564000002</v>
      </c>
    </row>
    <row r="25" spans="1:14" x14ac:dyDescent="0.35">
      <c r="A25" s="23">
        <v>43097</v>
      </c>
      <c r="B25">
        <v>99132.790000000008</v>
      </c>
      <c r="C25" s="16">
        <f t="shared" si="1"/>
        <v>91152.600405000005</v>
      </c>
      <c r="D25" s="17">
        <f t="shared" si="2"/>
        <v>10482.549046575001</v>
      </c>
      <c r="E25" s="17">
        <f t="shared" si="2"/>
        <v>8203.7340364499996</v>
      </c>
      <c r="F25" s="17">
        <f t="shared" si="2"/>
        <v>8203.7340364499996</v>
      </c>
      <c r="G25" s="17">
        <f t="shared" si="2"/>
        <v>11849.83805265</v>
      </c>
      <c r="H25" s="17">
        <f t="shared" si="2"/>
        <v>5013.3930222750005</v>
      </c>
      <c r="I25" s="17">
        <f t="shared" si="2"/>
        <v>7292.2080324000008</v>
      </c>
      <c r="J25" s="17">
        <f t="shared" si="2"/>
        <v>7292.2080324000008</v>
      </c>
      <c r="K25" s="17">
        <f t="shared" si="2"/>
        <v>10026.786044550001</v>
      </c>
      <c r="L25" s="17">
        <f t="shared" si="2"/>
        <v>13672.89006075</v>
      </c>
      <c r="M25" s="17">
        <f t="shared" si="2"/>
        <v>5924.9190263250002</v>
      </c>
      <c r="N25" s="17">
        <f t="shared" si="2"/>
        <v>3190.3410141750005</v>
      </c>
    </row>
    <row r="26" spans="1:14" x14ac:dyDescent="0.35">
      <c r="A26" s="23">
        <v>43096</v>
      </c>
      <c r="B26">
        <v>96561.279999999955</v>
      </c>
      <c r="C26" s="16">
        <f t="shared" si="1"/>
        <v>88788.096959999952</v>
      </c>
      <c r="D26" s="17">
        <f t="shared" si="2"/>
        <v>10210.631150399995</v>
      </c>
      <c r="E26" s="17">
        <f t="shared" si="2"/>
        <v>7990.928726399995</v>
      </c>
      <c r="F26" s="17">
        <f t="shared" si="2"/>
        <v>7990.928726399995</v>
      </c>
      <c r="G26" s="17">
        <f t="shared" si="2"/>
        <v>11542.452604799993</v>
      </c>
      <c r="H26" s="17">
        <f t="shared" si="2"/>
        <v>4883.3453327999978</v>
      </c>
      <c r="I26" s="17">
        <f t="shared" si="2"/>
        <v>7103.047756799996</v>
      </c>
      <c r="J26" s="17">
        <f t="shared" si="2"/>
        <v>7103.047756799996</v>
      </c>
      <c r="K26" s="17">
        <f t="shared" si="2"/>
        <v>9766.6906655999956</v>
      </c>
      <c r="L26" s="17">
        <f t="shared" si="2"/>
        <v>13318.214543999993</v>
      </c>
      <c r="M26" s="17">
        <f t="shared" si="2"/>
        <v>5771.2263023999967</v>
      </c>
      <c r="N26" s="17">
        <f t="shared" si="2"/>
        <v>3107.5833935999985</v>
      </c>
    </row>
    <row r="27" spans="1:14" x14ac:dyDescent="0.35">
      <c r="A27" s="23">
        <v>43095</v>
      </c>
      <c r="B27">
        <v>99458.109999999986</v>
      </c>
      <c r="C27" s="16">
        <f t="shared" si="1"/>
        <v>91451.732144999987</v>
      </c>
      <c r="D27" s="17">
        <f t="shared" si="2"/>
        <v>10516.949196674999</v>
      </c>
      <c r="E27" s="17">
        <f t="shared" si="2"/>
        <v>8230.6558930499978</v>
      </c>
      <c r="F27" s="17">
        <f t="shared" si="2"/>
        <v>8230.6558930499978</v>
      </c>
      <c r="G27" s="17">
        <f t="shared" si="2"/>
        <v>11888.725178849998</v>
      </c>
      <c r="H27" s="17">
        <f t="shared" si="2"/>
        <v>5029.8452679749989</v>
      </c>
      <c r="I27" s="17">
        <f t="shared" si="2"/>
        <v>7316.1385715999995</v>
      </c>
      <c r="J27" s="17">
        <f t="shared" si="2"/>
        <v>7316.1385715999995</v>
      </c>
      <c r="K27" s="17">
        <f t="shared" si="2"/>
        <v>10059.690535949998</v>
      </c>
      <c r="L27" s="17">
        <f t="shared" si="2"/>
        <v>13717.759821749998</v>
      </c>
      <c r="M27" s="17">
        <f t="shared" si="2"/>
        <v>5944.362589424999</v>
      </c>
      <c r="N27" s="17">
        <f t="shared" si="2"/>
        <v>3200.8106250749997</v>
      </c>
    </row>
    <row r="28" spans="1:14" x14ac:dyDescent="0.35">
      <c r="A28" s="23">
        <v>43094</v>
      </c>
      <c r="B28">
        <v>98580.440000000031</v>
      </c>
      <c r="C28" s="16">
        <f t="shared" si="1"/>
        <v>90644.714580000029</v>
      </c>
      <c r="D28" s="17">
        <f t="shared" si="2"/>
        <v>10424.142176700003</v>
      </c>
      <c r="E28" s="17">
        <f t="shared" si="2"/>
        <v>8158.024312200002</v>
      </c>
      <c r="F28" s="17">
        <f t="shared" si="2"/>
        <v>8158.024312200002</v>
      </c>
      <c r="G28" s="17">
        <f t="shared" si="2"/>
        <v>11783.812895400004</v>
      </c>
      <c r="H28" s="17">
        <f t="shared" si="2"/>
        <v>4985.4593019000013</v>
      </c>
      <c r="I28" s="17">
        <f t="shared" si="2"/>
        <v>7251.5771664000022</v>
      </c>
      <c r="J28" s="17">
        <f t="shared" si="2"/>
        <v>7251.5771664000022</v>
      </c>
      <c r="K28" s="17">
        <f t="shared" si="2"/>
        <v>9970.9186038000025</v>
      </c>
      <c r="L28" s="17">
        <f t="shared" si="2"/>
        <v>13596.707187000004</v>
      </c>
      <c r="M28" s="17">
        <f t="shared" si="2"/>
        <v>5891.906447700002</v>
      </c>
      <c r="N28" s="17">
        <f t="shared" si="2"/>
        <v>3172.5650103000012</v>
      </c>
    </row>
    <row r="29" spans="1:14" x14ac:dyDescent="0.35">
      <c r="A29" s="23">
        <v>43093</v>
      </c>
      <c r="B29">
        <v>97204.359999999986</v>
      </c>
      <c r="C29" s="16">
        <f t="shared" si="1"/>
        <v>89379.409019999992</v>
      </c>
      <c r="D29" s="17">
        <f t="shared" si="2"/>
        <v>10278.6320373</v>
      </c>
      <c r="E29" s="17">
        <f t="shared" si="2"/>
        <v>8044.1468117999993</v>
      </c>
      <c r="F29" s="17">
        <f t="shared" si="2"/>
        <v>8044.1468117999993</v>
      </c>
      <c r="G29" s="17">
        <f t="shared" si="2"/>
        <v>11619.323172599999</v>
      </c>
      <c r="H29" s="17">
        <f t="shared" si="2"/>
        <v>4915.8674960999997</v>
      </c>
      <c r="I29" s="17">
        <f t="shared" si="2"/>
        <v>7150.3527215999993</v>
      </c>
      <c r="J29" s="17">
        <f t="shared" si="2"/>
        <v>7150.3527215999993</v>
      </c>
      <c r="K29" s="17">
        <f t="shared" si="2"/>
        <v>9831.7349921999994</v>
      </c>
      <c r="L29" s="17">
        <f t="shared" si="2"/>
        <v>13406.911352999998</v>
      </c>
      <c r="M29" s="17">
        <f t="shared" si="2"/>
        <v>5809.6615862999997</v>
      </c>
      <c r="N29" s="17">
        <f t="shared" si="2"/>
        <v>3128.2793157000001</v>
      </c>
    </row>
    <row r="30" spans="1:14" x14ac:dyDescent="0.35">
      <c r="A30" s="23">
        <v>43092</v>
      </c>
      <c r="B30">
        <v>97691.46</v>
      </c>
      <c r="C30" s="16">
        <f t="shared" si="1"/>
        <v>89827.297470000005</v>
      </c>
      <c r="D30" s="17">
        <f t="shared" si="2"/>
        <v>10330.139209050001</v>
      </c>
      <c r="E30" s="17">
        <f t="shared" si="2"/>
        <v>8084.4567723</v>
      </c>
      <c r="F30" s="17">
        <f t="shared" si="2"/>
        <v>8084.4567723</v>
      </c>
      <c r="G30" s="17">
        <f t="shared" si="2"/>
        <v>11677.548671100001</v>
      </c>
      <c r="H30" s="17">
        <f t="shared" si="2"/>
        <v>4940.5013608500003</v>
      </c>
      <c r="I30" s="17">
        <f t="shared" si="2"/>
        <v>7186.1837976000006</v>
      </c>
      <c r="J30" s="17">
        <f t="shared" si="2"/>
        <v>7186.1837976000006</v>
      </c>
      <c r="K30" s="17">
        <f t="shared" si="2"/>
        <v>9881.0027217000006</v>
      </c>
      <c r="L30" s="17">
        <f t="shared" si="2"/>
        <v>13474.0946205</v>
      </c>
      <c r="M30" s="17">
        <f t="shared" si="2"/>
        <v>5838.7743355500006</v>
      </c>
      <c r="N30" s="17">
        <f t="shared" si="2"/>
        <v>3143.9554114500006</v>
      </c>
    </row>
    <row r="31" spans="1:14" x14ac:dyDescent="0.35">
      <c r="A31" s="23">
        <v>43091</v>
      </c>
      <c r="B31">
        <v>99941.099999999991</v>
      </c>
      <c r="C31" s="16">
        <f t="shared" si="1"/>
        <v>91895.841449999993</v>
      </c>
      <c r="D31" s="17">
        <f t="shared" si="2"/>
        <v>10568.02176675</v>
      </c>
      <c r="E31" s="17">
        <f t="shared" si="2"/>
        <v>8270.6257304999999</v>
      </c>
      <c r="F31" s="17">
        <f t="shared" si="2"/>
        <v>8270.6257304999999</v>
      </c>
      <c r="G31" s="17">
        <f t="shared" si="2"/>
        <v>11946.459388499999</v>
      </c>
      <c r="H31" s="17">
        <f t="shared" si="2"/>
        <v>5054.2712797499998</v>
      </c>
      <c r="I31" s="17">
        <f t="shared" si="2"/>
        <v>7351.6673159999991</v>
      </c>
      <c r="J31" s="17">
        <f t="shared" si="2"/>
        <v>7351.6673159999991</v>
      </c>
      <c r="K31" s="17">
        <f t="shared" si="2"/>
        <v>10108.5425595</v>
      </c>
      <c r="L31" s="17">
        <f t="shared" si="2"/>
        <v>13784.376217499999</v>
      </c>
      <c r="M31" s="17">
        <f t="shared" si="2"/>
        <v>5973.2296942499997</v>
      </c>
      <c r="N31" s="17">
        <f t="shared" si="2"/>
        <v>3216.3544507500001</v>
      </c>
    </row>
    <row r="32" spans="1:14" x14ac:dyDescent="0.35">
      <c r="A32" s="23">
        <v>43090</v>
      </c>
      <c r="B32">
        <v>98997.75</v>
      </c>
      <c r="C32" s="16">
        <f t="shared" si="1"/>
        <v>91028.431125000003</v>
      </c>
      <c r="D32" s="17">
        <f t="shared" si="2"/>
        <v>10468.269579375001</v>
      </c>
      <c r="E32" s="17">
        <f t="shared" si="2"/>
        <v>8192.5588012499993</v>
      </c>
      <c r="F32" s="17">
        <f t="shared" si="2"/>
        <v>8192.5588012499993</v>
      </c>
      <c r="G32" s="17">
        <f t="shared" si="2"/>
        <v>11833.696046250001</v>
      </c>
      <c r="H32" s="17">
        <f t="shared" si="2"/>
        <v>5006.5637118750001</v>
      </c>
      <c r="I32" s="17">
        <f t="shared" si="2"/>
        <v>7282.2744900000007</v>
      </c>
      <c r="J32" s="17">
        <f t="shared" si="2"/>
        <v>7282.2744900000007</v>
      </c>
      <c r="K32" s="17">
        <f t="shared" si="2"/>
        <v>10013.12742375</v>
      </c>
      <c r="L32" s="17">
        <f t="shared" si="2"/>
        <v>13654.26466875</v>
      </c>
      <c r="M32" s="17">
        <f t="shared" si="2"/>
        <v>5916.8480231250005</v>
      </c>
      <c r="N32" s="17">
        <f t="shared" si="2"/>
        <v>3185.9950893750006</v>
      </c>
    </row>
    <row r="33" spans="1:14" x14ac:dyDescent="0.35">
      <c r="A33" s="23">
        <v>43089</v>
      </c>
      <c r="B33">
        <v>97378.719999999987</v>
      </c>
      <c r="C33" s="16">
        <f t="shared" si="1"/>
        <v>89539.733039999992</v>
      </c>
      <c r="D33" s="17">
        <f t="shared" si="2"/>
        <v>10297.0692996</v>
      </c>
      <c r="E33" s="17">
        <f t="shared" si="2"/>
        <v>8058.5759735999991</v>
      </c>
      <c r="F33" s="17">
        <f t="shared" si="2"/>
        <v>8058.5759735999991</v>
      </c>
      <c r="G33" s="17">
        <f t="shared" si="2"/>
        <v>11640.165295199999</v>
      </c>
      <c r="H33" s="17">
        <f t="shared" si="2"/>
        <v>4924.6853171999992</v>
      </c>
      <c r="I33" s="17">
        <f t="shared" si="2"/>
        <v>7163.1786431999999</v>
      </c>
      <c r="J33" s="17">
        <f t="shared" si="2"/>
        <v>7163.1786431999999</v>
      </c>
      <c r="K33" s="17">
        <f t="shared" si="2"/>
        <v>9849.3706343999984</v>
      </c>
      <c r="L33" s="17">
        <f t="shared" si="2"/>
        <v>13430.959955999999</v>
      </c>
      <c r="M33" s="17">
        <f t="shared" si="2"/>
        <v>5820.0826475999993</v>
      </c>
      <c r="N33" s="17">
        <f t="shared" si="2"/>
        <v>3133.8906563999999</v>
      </c>
    </row>
    <row r="34" spans="1:14" x14ac:dyDescent="0.35">
      <c r="A34" s="23">
        <v>43088</v>
      </c>
      <c r="B34">
        <v>95947.050000000017</v>
      </c>
      <c r="C34" s="16">
        <f t="shared" si="1"/>
        <v>88223.312475000013</v>
      </c>
      <c r="D34" s="17">
        <f t="shared" si="2"/>
        <v>10145.680934625001</v>
      </c>
      <c r="E34" s="17">
        <f t="shared" si="2"/>
        <v>7940.0981227500006</v>
      </c>
      <c r="F34" s="17">
        <f t="shared" si="2"/>
        <v>7940.0981227500006</v>
      </c>
      <c r="G34" s="17">
        <f t="shared" si="2"/>
        <v>11469.030621750002</v>
      </c>
      <c r="H34" s="17">
        <f t="shared" si="2"/>
        <v>4852.2821861250004</v>
      </c>
      <c r="I34" s="17">
        <f t="shared" si="2"/>
        <v>7057.8649980000009</v>
      </c>
      <c r="J34" s="17">
        <f t="shared" si="2"/>
        <v>7057.8649980000009</v>
      </c>
      <c r="K34" s="17">
        <f t="shared" si="2"/>
        <v>9704.5643722500008</v>
      </c>
      <c r="L34" s="17">
        <f t="shared" si="2"/>
        <v>13233.496871250001</v>
      </c>
      <c r="M34" s="17">
        <f t="shared" si="2"/>
        <v>5734.515310875001</v>
      </c>
      <c r="N34" s="17">
        <f t="shared" si="2"/>
        <v>3087.8159366250006</v>
      </c>
    </row>
    <row r="35" spans="1:14" x14ac:dyDescent="0.35">
      <c r="A35" s="23">
        <v>43087</v>
      </c>
      <c r="B35">
        <v>102382.64</v>
      </c>
      <c r="C35" s="16">
        <f t="shared" si="1"/>
        <v>94140.837480000002</v>
      </c>
      <c r="D35" s="17">
        <f t="shared" si="2"/>
        <v>10826.196310200001</v>
      </c>
      <c r="E35" s="17">
        <f t="shared" si="2"/>
        <v>8472.6753731999997</v>
      </c>
      <c r="F35" s="17">
        <f t="shared" si="2"/>
        <v>8472.6753731999997</v>
      </c>
      <c r="G35" s="17">
        <f t="shared" si="2"/>
        <v>12238.308872400001</v>
      </c>
      <c r="H35" s="17">
        <f t="shared" si="2"/>
        <v>5177.7460614000001</v>
      </c>
      <c r="I35" s="17">
        <f t="shared" si="2"/>
        <v>7531.2669984000004</v>
      </c>
      <c r="J35" s="17">
        <f t="shared" si="2"/>
        <v>7531.2669984000004</v>
      </c>
      <c r="K35" s="17">
        <f t="shared" si="2"/>
        <v>10355.4921228</v>
      </c>
      <c r="L35" s="17">
        <f t="shared" si="2"/>
        <v>14121.125622</v>
      </c>
      <c r="M35" s="17">
        <f t="shared" si="2"/>
        <v>6119.1544362000004</v>
      </c>
      <c r="N35" s="17">
        <f t="shared" si="2"/>
        <v>3294.9293118000005</v>
      </c>
    </row>
    <row r="36" spans="1:14" x14ac:dyDescent="0.35">
      <c r="A36" s="23">
        <v>43086</v>
      </c>
      <c r="B36">
        <v>97345.420000000013</v>
      </c>
      <c r="C36" s="16">
        <f t="shared" si="1"/>
        <v>89509.113690000013</v>
      </c>
      <c r="D36" s="17">
        <f t="shared" si="2"/>
        <v>10293.548074350001</v>
      </c>
      <c r="E36" s="17">
        <f t="shared" si="2"/>
        <v>8055.8202321000008</v>
      </c>
      <c r="F36" s="17">
        <f t="shared" si="2"/>
        <v>8055.8202321000008</v>
      </c>
      <c r="G36" s="17">
        <f t="shared" si="2"/>
        <v>11636.184779700003</v>
      </c>
      <c r="H36" s="17">
        <f t="shared" si="2"/>
        <v>4923.0012529500009</v>
      </c>
      <c r="I36" s="17">
        <f t="shared" si="2"/>
        <v>7160.7290952000012</v>
      </c>
      <c r="J36" s="17">
        <f t="shared" si="2"/>
        <v>7160.7290952000012</v>
      </c>
      <c r="K36" s="17">
        <f t="shared" si="2"/>
        <v>9846.0025059000018</v>
      </c>
      <c r="L36" s="17">
        <f t="shared" si="2"/>
        <v>13426.367053500002</v>
      </c>
      <c r="M36" s="17">
        <f t="shared" si="2"/>
        <v>5818.0923898500014</v>
      </c>
      <c r="N36" s="17">
        <f t="shared" si="2"/>
        <v>3132.8189791500008</v>
      </c>
    </row>
    <row r="37" spans="1:14" x14ac:dyDescent="0.35">
      <c r="A37" s="23">
        <v>43085</v>
      </c>
      <c r="B37">
        <v>98175.62</v>
      </c>
      <c r="C37" s="16">
        <f t="shared" si="1"/>
        <v>90272.48259</v>
      </c>
      <c r="D37" s="17">
        <f t="shared" si="2"/>
        <v>10381.335497850001</v>
      </c>
      <c r="E37" s="17">
        <f t="shared" si="2"/>
        <v>8124.5234330999992</v>
      </c>
      <c r="F37" s="17">
        <f t="shared" si="2"/>
        <v>8124.5234330999992</v>
      </c>
      <c r="G37" s="17">
        <f t="shared" si="2"/>
        <v>11735.4227367</v>
      </c>
      <c r="H37" s="17">
        <f t="shared" si="2"/>
        <v>4964.9865424500003</v>
      </c>
      <c r="I37" s="17">
        <f t="shared" si="2"/>
        <v>7221.7986072000003</v>
      </c>
      <c r="J37" s="17">
        <f t="shared" si="2"/>
        <v>7221.7986072000003</v>
      </c>
      <c r="K37" s="17">
        <f t="shared" si="2"/>
        <v>9929.9730849000007</v>
      </c>
      <c r="L37" s="17">
        <f t="shared" si="2"/>
        <v>13540.8723885</v>
      </c>
      <c r="M37" s="17">
        <f t="shared" si="2"/>
        <v>5867.7113683500002</v>
      </c>
      <c r="N37" s="17">
        <f t="shared" si="2"/>
        <v>3159.5368906500003</v>
      </c>
    </row>
    <row r="38" spans="1:14" x14ac:dyDescent="0.35">
      <c r="A38" s="23">
        <v>43084</v>
      </c>
      <c r="B38">
        <v>100793.50000000003</v>
      </c>
      <c r="C38" s="16">
        <f t="shared" si="1"/>
        <v>92679.623250000019</v>
      </c>
      <c r="D38" s="17">
        <f t="shared" si="2"/>
        <v>10658.156673750003</v>
      </c>
      <c r="E38" s="17">
        <f t="shared" si="2"/>
        <v>8341.1660925000015</v>
      </c>
      <c r="F38" s="17">
        <f t="shared" si="2"/>
        <v>8341.1660925000015</v>
      </c>
      <c r="G38" s="17">
        <f t="shared" si="2"/>
        <v>12048.351022500003</v>
      </c>
      <c r="H38" s="17">
        <f t="shared" si="2"/>
        <v>5097.3792787500015</v>
      </c>
      <c r="I38" s="17">
        <f t="shared" si="2"/>
        <v>7414.3698600000016</v>
      </c>
      <c r="J38" s="17">
        <f t="shared" si="2"/>
        <v>7414.3698600000016</v>
      </c>
      <c r="K38" s="17">
        <f t="shared" si="2"/>
        <v>10194.758557500003</v>
      </c>
      <c r="L38" s="17">
        <f t="shared" si="2"/>
        <v>13901.943487500002</v>
      </c>
      <c r="M38" s="17">
        <f t="shared" si="2"/>
        <v>6024.1755112500014</v>
      </c>
      <c r="N38" s="17">
        <f t="shared" si="2"/>
        <v>3243.7868137500009</v>
      </c>
    </row>
    <row r="39" spans="1:14" x14ac:dyDescent="0.35">
      <c r="A39" s="23">
        <v>43083</v>
      </c>
      <c r="B39">
        <v>96685.679999999978</v>
      </c>
      <c r="C39" s="16">
        <f t="shared" si="1"/>
        <v>88902.482759999984</v>
      </c>
      <c r="D39" s="17">
        <f t="shared" si="2"/>
        <v>10223.785517399998</v>
      </c>
      <c r="E39" s="17">
        <f t="shared" si="2"/>
        <v>8001.2234483999982</v>
      </c>
      <c r="F39" s="17">
        <f t="shared" si="2"/>
        <v>8001.2234483999982</v>
      </c>
      <c r="G39" s="17">
        <f t="shared" si="2"/>
        <v>11557.322758799999</v>
      </c>
      <c r="H39" s="17">
        <f t="shared" si="2"/>
        <v>4889.6365517999993</v>
      </c>
      <c r="I39" s="17">
        <f t="shared" si="2"/>
        <v>7112.1986207999989</v>
      </c>
      <c r="J39" s="17">
        <f t="shared" si="2"/>
        <v>7112.1986207999989</v>
      </c>
      <c r="K39" s="17">
        <f t="shared" si="2"/>
        <v>9779.2731035999986</v>
      </c>
      <c r="L39" s="17">
        <f t="shared" si="2"/>
        <v>13335.372413999998</v>
      </c>
      <c r="M39" s="17">
        <f t="shared" si="2"/>
        <v>5778.6613793999995</v>
      </c>
      <c r="N39" s="17">
        <f t="shared" si="2"/>
        <v>3111.5868965999998</v>
      </c>
    </row>
    <row r="40" spans="1:14" x14ac:dyDescent="0.35">
      <c r="A40" s="23">
        <v>43082</v>
      </c>
      <c r="B40">
        <v>99526.939999999988</v>
      </c>
      <c r="C40" s="16">
        <f t="shared" si="1"/>
        <v>91515.021329999989</v>
      </c>
      <c r="D40" s="17">
        <f t="shared" si="2"/>
        <v>10524.227452949999</v>
      </c>
      <c r="E40" s="17">
        <f t="shared" si="2"/>
        <v>8236.3519196999987</v>
      </c>
      <c r="F40" s="17">
        <f t="shared" si="2"/>
        <v>8236.3519196999987</v>
      </c>
      <c r="G40" s="17">
        <f t="shared" si="2"/>
        <v>11896.952772899998</v>
      </c>
      <c r="H40" s="17">
        <f t="shared" si="2"/>
        <v>5033.3261731499997</v>
      </c>
      <c r="I40" s="17">
        <f t="shared" si="2"/>
        <v>7321.2017063999992</v>
      </c>
      <c r="J40" s="17">
        <f t="shared" si="2"/>
        <v>7321.2017063999992</v>
      </c>
      <c r="K40" s="17">
        <f t="shared" si="2"/>
        <v>10066.652346299999</v>
      </c>
      <c r="L40" s="17">
        <f t="shared" si="2"/>
        <v>13727.253199499997</v>
      </c>
      <c r="M40" s="17">
        <f t="shared" si="2"/>
        <v>5948.4763864499992</v>
      </c>
      <c r="N40" s="17">
        <f t="shared" si="2"/>
        <v>3203.0257465499999</v>
      </c>
    </row>
    <row r="41" spans="1:14" x14ac:dyDescent="0.35">
      <c r="A41" s="23">
        <v>43081</v>
      </c>
      <c r="B41">
        <v>98221.74</v>
      </c>
      <c r="C41" s="16">
        <f t="shared" si="1"/>
        <v>90314.889930000005</v>
      </c>
      <c r="D41" s="17">
        <f t="shared" si="2"/>
        <v>10386.21234195</v>
      </c>
      <c r="E41" s="17">
        <f t="shared" si="2"/>
        <v>8128.3400937000006</v>
      </c>
      <c r="F41" s="17">
        <f t="shared" si="2"/>
        <v>8128.3400937000006</v>
      </c>
      <c r="G41" s="17">
        <f t="shared" si="2"/>
        <v>11740.935690900002</v>
      </c>
      <c r="H41" s="17">
        <f t="shared" si="2"/>
        <v>4967.3189461500006</v>
      </c>
      <c r="I41" s="17">
        <f t="shared" si="2"/>
        <v>7225.1911944000003</v>
      </c>
      <c r="J41" s="17">
        <f t="shared" si="2"/>
        <v>7225.1911944000003</v>
      </c>
      <c r="K41" s="17">
        <f t="shared" si="2"/>
        <v>9934.6378923000011</v>
      </c>
      <c r="L41" s="17">
        <f t="shared" si="2"/>
        <v>13547.2334895</v>
      </c>
      <c r="M41" s="17">
        <f t="shared" si="2"/>
        <v>5870.4678454500008</v>
      </c>
      <c r="N41" s="17">
        <f t="shared" si="2"/>
        <v>3161.0211475500005</v>
      </c>
    </row>
    <row r="42" spans="1:14" x14ac:dyDescent="0.35">
      <c r="A42" s="23">
        <v>43080</v>
      </c>
      <c r="B42">
        <v>97681.99000000002</v>
      </c>
      <c r="C42" s="16">
        <f t="shared" si="1"/>
        <v>89818.589805000011</v>
      </c>
      <c r="D42" s="17">
        <f t="shared" si="2"/>
        <v>10329.137827575001</v>
      </c>
      <c r="E42" s="17">
        <f t="shared" si="2"/>
        <v>8083.6730824500009</v>
      </c>
      <c r="F42" s="17">
        <f t="shared" si="2"/>
        <v>8083.6730824500009</v>
      </c>
      <c r="G42" s="17">
        <f t="shared" si="2"/>
        <v>11676.416674650001</v>
      </c>
      <c r="H42" s="17">
        <f t="shared" si="2"/>
        <v>4940.0224392750006</v>
      </c>
      <c r="I42" s="17">
        <f t="shared" si="2"/>
        <v>7185.4871844000008</v>
      </c>
      <c r="J42" s="17">
        <f t="shared" si="2"/>
        <v>7185.4871844000008</v>
      </c>
      <c r="K42" s="17">
        <f t="shared" si="2"/>
        <v>9880.0448785500012</v>
      </c>
      <c r="L42" s="17">
        <f t="shared" si="2"/>
        <v>13472.788470750002</v>
      </c>
      <c r="M42" s="17">
        <f t="shared" si="2"/>
        <v>5838.2083373250007</v>
      </c>
      <c r="N42" s="17">
        <f t="shared" si="2"/>
        <v>3143.6506431750008</v>
      </c>
    </row>
    <row r="43" spans="1:14" x14ac:dyDescent="0.35">
      <c r="A43" s="23">
        <v>43079</v>
      </c>
      <c r="B43">
        <v>93901.459999999992</v>
      </c>
      <c r="C43" s="16">
        <f t="shared" si="1"/>
        <v>86342.392469999992</v>
      </c>
      <c r="D43" s="17">
        <f t="shared" si="2"/>
        <v>9929.3751340500003</v>
      </c>
      <c r="E43" s="17">
        <f t="shared" si="2"/>
        <v>7770.815322299999</v>
      </c>
      <c r="F43" s="17">
        <f t="shared" si="2"/>
        <v>7770.815322299999</v>
      </c>
      <c r="G43" s="17">
        <f t="shared" si="2"/>
        <v>11224.511021099999</v>
      </c>
      <c r="H43" s="17">
        <f t="shared" si="2"/>
        <v>4748.83158585</v>
      </c>
      <c r="I43" s="17">
        <f t="shared" si="2"/>
        <v>6907.3913975999994</v>
      </c>
      <c r="J43" s="17">
        <f t="shared" si="2"/>
        <v>6907.3913975999994</v>
      </c>
      <c r="K43" s="17">
        <f t="shared" si="2"/>
        <v>9497.6631717</v>
      </c>
      <c r="L43" s="17">
        <f t="shared" si="2"/>
        <v>12951.358870499998</v>
      </c>
      <c r="M43" s="17">
        <f t="shared" si="2"/>
        <v>5612.2555105499996</v>
      </c>
      <c r="N43" s="17">
        <f t="shared" si="2"/>
        <v>3021.9837364499999</v>
      </c>
    </row>
    <row r="44" spans="1:14" x14ac:dyDescent="0.35">
      <c r="A44" s="23">
        <v>43078</v>
      </c>
      <c r="B44">
        <v>95481.31</v>
      </c>
      <c r="C44" s="16">
        <f t="shared" si="1"/>
        <v>87795.064545000001</v>
      </c>
      <c r="D44" s="17">
        <f t="shared" si="2"/>
        <v>10096.432422675001</v>
      </c>
      <c r="E44" s="17">
        <f t="shared" si="2"/>
        <v>7901.5558090499999</v>
      </c>
      <c r="F44" s="17">
        <f t="shared" si="2"/>
        <v>7901.5558090499999</v>
      </c>
      <c r="G44" s="17">
        <f t="shared" si="2"/>
        <v>11413.35839085</v>
      </c>
      <c r="H44" s="17">
        <f t="shared" si="2"/>
        <v>4828.7285499750005</v>
      </c>
      <c r="I44" s="17">
        <f t="shared" si="2"/>
        <v>7023.6051636000002</v>
      </c>
      <c r="J44" s="17">
        <f t="shared" si="2"/>
        <v>7023.6051636000002</v>
      </c>
      <c r="K44" s="17">
        <f t="shared" si="2"/>
        <v>9657.4570999500011</v>
      </c>
      <c r="L44" s="17">
        <f t="shared" si="2"/>
        <v>13169.25968175</v>
      </c>
      <c r="M44" s="17">
        <f t="shared" si="2"/>
        <v>5706.6791954250002</v>
      </c>
      <c r="N44" s="17">
        <f t="shared" si="2"/>
        <v>3072.8272590750003</v>
      </c>
    </row>
    <row r="45" spans="1:14" x14ac:dyDescent="0.35">
      <c r="A45" s="23">
        <v>43077</v>
      </c>
      <c r="B45">
        <v>103651.93000000001</v>
      </c>
      <c r="C45" s="16">
        <f t="shared" si="1"/>
        <v>95307.949635000012</v>
      </c>
      <c r="D45" s="17">
        <f t="shared" si="2"/>
        <v>10960.414208025002</v>
      </c>
      <c r="E45" s="17">
        <f t="shared" si="2"/>
        <v>8577.7154671500011</v>
      </c>
      <c r="F45" s="17">
        <f t="shared" si="2"/>
        <v>8577.7154671500011</v>
      </c>
      <c r="G45" s="17">
        <f t="shared" si="2"/>
        <v>12390.033452550002</v>
      </c>
      <c r="H45" s="17">
        <f t="shared" si="2"/>
        <v>5241.9372299250008</v>
      </c>
      <c r="I45" s="17">
        <f t="shared" si="2"/>
        <v>7624.6359708000009</v>
      </c>
      <c r="J45" s="17">
        <f t="shared" si="2"/>
        <v>7624.6359708000009</v>
      </c>
      <c r="K45" s="17">
        <f t="shared" si="2"/>
        <v>10483.874459850002</v>
      </c>
      <c r="L45" s="17">
        <f t="shared" si="2"/>
        <v>14296.192445250001</v>
      </c>
      <c r="M45" s="17">
        <f t="shared" si="2"/>
        <v>6195.016726275001</v>
      </c>
      <c r="N45" s="17">
        <f t="shared" si="2"/>
        <v>3335.7782372250008</v>
      </c>
    </row>
    <row r="46" spans="1:14" x14ac:dyDescent="0.35">
      <c r="A46" s="23">
        <v>43076</v>
      </c>
      <c r="B46">
        <v>100080.99000000002</v>
      </c>
      <c r="C46" s="16">
        <f t="shared" si="1"/>
        <v>92024.47030500001</v>
      </c>
      <c r="D46" s="17">
        <f t="shared" si="2"/>
        <v>10582.814085075002</v>
      </c>
      <c r="E46" s="17">
        <f t="shared" si="2"/>
        <v>8282.2023274500007</v>
      </c>
      <c r="F46" s="17">
        <f t="shared" ref="F46:N74" si="3">$C46*F$21</f>
        <v>8282.2023274500007</v>
      </c>
      <c r="G46" s="17">
        <f t="shared" si="3"/>
        <v>11963.181139650002</v>
      </c>
      <c r="H46" s="17">
        <f t="shared" si="3"/>
        <v>5061.345866775001</v>
      </c>
      <c r="I46" s="17">
        <f t="shared" si="3"/>
        <v>7361.9576244000009</v>
      </c>
      <c r="J46" s="17">
        <f t="shared" si="3"/>
        <v>7361.9576244000009</v>
      </c>
      <c r="K46" s="17">
        <f t="shared" si="3"/>
        <v>10122.691733550002</v>
      </c>
      <c r="L46" s="17">
        <f t="shared" si="3"/>
        <v>13803.670545750001</v>
      </c>
      <c r="M46" s="17">
        <f t="shared" si="3"/>
        <v>5981.5905698250008</v>
      </c>
      <c r="N46" s="17">
        <f t="shared" si="3"/>
        <v>3220.8564606750006</v>
      </c>
    </row>
    <row r="47" spans="1:14" x14ac:dyDescent="0.35">
      <c r="A47" s="23">
        <v>43075</v>
      </c>
      <c r="B47">
        <v>101287.75</v>
      </c>
      <c r="C47" s="16">
        <f t="shared" si="1"/>
        <v>93134.086125000002</v>
      </c>
      <c r="D47" s="17">
        <f t="shared" ref="D47:H78" si="4">$C47*D$21</f>
        <v>10710.419904375001</v>
      </c>
      <c r="E47" s="17">
        <f t="shared" si="4"/>
        <v>8382.0677512500006</v>
      </c>
      <c r="F47" s="17">
        <f t="shared" si="3"/>
        <v>8382.0677512500006</v>
      </c>
      <c r="G47" s="17">
        <f t="shared" si="3"/>
        <v>12107.431196250001</v>
      </c>
      <c r="H47" s="17">
        <f t="shared" si="3"/>
        <v>5122.3747368750001</v>
      </c>
      <c r="I47" s="17">
        <f t="shared" si="3"/>
        <v>7450.7268899999999</v>
      </c>
      <c r="J47" s="17">
        <f t="shared" si="3"/>
        <v>7450.7268899999999</v>
      </c>
      <c r="K47" s="17">
        <f t="shared" si="3"/>
        <v>10244.74947375</v>
      </c>
      <c r="L47" s="17">
        <f t="shared" si="3"/>
        <v>13970.112918749999</v>
      </c>
      <c r="M47" s="17">
        <f t="shared" si="3"/>
        <v>6053.7155981250007</v>
      </c>
      <c r="N47" s="17">
        <f t="shared" si="3"/>
        <v>3259.6930143750005</v>
      </c>
    </row>
    <row r="48" spans="1:14" x14ac:dyDescent="0.35">
      <c r="A48" s="23">
        <v>43074</v>
      </c>
      <c r="B48">
        <v>97292.619999999981</v>
      </c>
      <c r="C48" s="16">
        <f t="shared" si="1"/>
        <v>89460.564089999985</v>
      </c>
      <c r="D48" s="17">
        <f t="shared" si="4"/>
        <v>10287.964870349999</v>
      </c>
      <c r="E48" s="17">
        <f t="shared" si="4"/>
        <v>8051.4507680999986</v>
      </c>
      <c r="F48" s="17">
        <f t="shared" si="3"/>
        <v>8051.4507680999986</v>
      </c>
      <c r="G48" s="17">
        <f t="shared" si="3"/>
        <v>11629.873331699999</v>
      </c>
      <c r="H48" s="17">
        <f t="shared" si="3"/>
        <v>4920.3310249499991</v>
      </c>
      <c r="I48" s="17">
        <f t="shared" si="3"/>
        <v>7156.8451271999993</v>
      </c>
      <c r="J48" s="17">
        <f t="shared" si="3"/>
        <v>7156.8451271999993</v>
      </c>
      <c r="K48" s="17">
        <f t="shared" si="3"/>
        <v>9840.6620498999982</v>
      </c>
      <c r="L48" s="17">
        <f t="shared" si="3"/>
        <v>13419.084613499997</v>
      </c>
      <c r="M48" s="17">
        <f t="shared" si="3"/>
        <v>5814.9366658499994</v>
      </c>
      <c r="N48" s="17">
        <f t="shared" si="3"/>
        <v>3131.11974315</v>
      </c>
    </row>
    <row r="49" spans="1:14" x14ac:dyDescent="0.35">
      <c r="A49" s="23">
        <v>43073</v>
      </c>
      <c r="B49">
        <v>95050.260000000009</v>
      </c>
      <c r="C49" s="16">
        <f t="shared" si="1"/>
        <v>87398.714070000002</v>
      </c>
      <c r="D49" s="17">
        <f t="shared" si="4"/>
        <v>10050.852118050001</v>
      </c>
      <c r="E49" s="17">
        <f t="shared" si="4"/>
        <v>7865.8842662999996</v>
      </c>
      <c r="F49" s="17">
        <f t="shared" si="3"/>
        <v>7865.8842662999996</v>
      </c>
      <c r="G49" s="17">
        <f t="shared" si="3"/>
        <v>11361.8328291</v>
      </c>
      <c r="H49" s="17">
        <f t="shared" si="3"/>
        <v>4806.9292738499998</v>
      </c>
      <c r="I49" s="17">
        <f t="shared" si="3"/>
        <v>6991.8971256000004</v>
      </c>
      <c r="J49" s="17">
        <f t="shared" si="3"/>
        <v>6991.8971256000004</v>
      </c>
      <c r="K49" s="17">
        <f t="shared" si="3"/>
        <v>9613.8585476999997</v>
      </c>
      <c r="L49" s="17">
        <f t="shared" si="3"/>
        <v>13109.8071105</v>
      </c>
      <c r="M49" s="17">
        <f t="shared" si="3"/>
        <v>5680.9164145499999</v>
      </c>
      <c r="N49" s="17">
        <f t="shared" si="3"/>
        <v>3058.9549924500002</v>
      </c>
    </row>
    <row r="50" spans="1:14" x14ac:dyDescent="0.35">
      <c r="A50" s="23">
        <v>43072</v>
      </c>
      <c r="B50">
        <v>92394.560000000012</v>
      </c>
      <c r="C50" s="16">
        <f t="shared" si="1"/>
        <v>84956.797920000012</v>
      </c>
      <c r="D50" s="17">
        <f t="shared" si="4"/>
        <v>9770.0317608000023</v>
      </c>
      <c r="E50" s="17">
        <f t="shared" si="4"/>
        <v>7646.1118128000007</v>
      </c>
      <c r="F50" s="17">
        <f t="shared" si="3"/>
        <v>7646.1118128000007</v>
      </c>
      <c r="G50" s="17">
        <f t="shared" si="3"/>
        <v>11044.383729600002</v>
      </c>
      <c r="H50" s="17">
        <f t="shared" si="3"/>
        <v>4672.6238856000009</v>
      </c>
      <c r="I50" s="17">
        <f t="shared" si="3"/>
        <v>6796.5438336000007</v>
      </c>
      <c r="J50" s="17">
        <f t="shared" si="3"/>
        <v>6796.5438336000007</v>
      </c>
      <c r="K50" s="17">
        <f t="shared" si="3"/>
        <v>9345.2477712000018</v>
      </c>
      <c r="L50" s="17">
        <f t="shared" si="3"/>
        <v>12743.519688000002</v>
      </c>
      <c r="M50" s="17">
        <f t="shared" si="3"/>
        <v>5522.191864800001</v>
      </c>
      <c r="N50" s="17">
        <f t="shared" si="3"/>
        <v>2973.4879272000007</v>
      </c>
    </row>
    <row r="51" spans="1:14" x14ac:dyDescent="0.35">
      <c r="A51" s="23">
        <v>43071</v>
      </c>
      <c r="B51">
        <v>94698.720000000016</v>
      </c>
      <c r="C51" s="16">
        <f t="shared" si="1"/>
        <v>87075.473040000012</v>
      </c>
      <c r="D51" s="17">
        <f t="shared" si="4"/>
        <v>10013.679399600001</v>
      </c>
      <c r="E51" s="17">
        <f t="shared" si="4"/>
        <v>7836.7925736000007</v>
      </c>
      <c r="F51" s="17">
        <f t="shared" si="3"/>
        <v>7836.7925736000007</v>
      </c>
      <c r="G51" s="17">
        <f t="shared" si="3"/>
        <v>11319.811495200001</v>
      </c>
      <c r="H51" s="17">
        <f t="shared" si="3"/>
        <v>4789.1510172000008</v>
      </c>
      <c r="I51" s="17">
        <f t="shared" si="3"/>
        <v>6966.0378432000007</v>
      </c>
      <c r="J51" s="17">
        <f t="shared" si="3"/>
        <v>6966.0378432000007</v>
      </c>
      <c r="K51" s="17">
        <f t="shared" si="3"/>
        <v>9578.3020344000015</v>
      </c>
      <c r="L51" s="17">
        <f t="shared" si="3"/>
        <v>13061.320956000001</v>
      </c>
      <c r="M51" s="17">
        <f t="shared" si="3"/>
        <v>5659.9057476000007</v>
      </c>
      <c r="N51" s="17">
        <f t="shared" si="3"/>
        <v>3047.6415564000008</v>
      </c>
    </row>
    <row r="52" spans="1:14" x14ac:dyDescent="0.35">
      <c r="A52" s="23">
        <v>43070</v>
      </c>
      <c r="B52">
        <v>92774.059999999983</v>
      </c>
      <c r="C52" s="16">
        <f t="shared" si="1"/>
        <v>85305.748169999977</v>
      </c>
      <c r="D52" s="17">
        <f t="shared" si="4"/>
        <v>9810.1610395499974</v>
      </c>
      <c r="E52" s="17">
        <f t="shared" si="4"/>
        <v>7677.5173352999973</v>
      </c>
      <c r="F52" s="17">
        <f t="shared" si="3"/>
        <v>7677.5173352999973</v>
      </c>
      <c r="G52" s="17">
        <f t="shared" si="3"/>
        <v>11089.747262099998</v>
      </c>
      <c r="H52" s="17">
        <f t="shared" si="3"/>
        <v>4691.8161493499983</v>
      </c>
      <c r="I52" s="17">
        <f t="shared" si="3"/>
        <v>6824.4598535999985</v>
      </c>
      <c r="J52" s="17">
        <f t="shared" si="3"/>
        <v>6824.4598535999985</v>
      </c>
      <c r="K52" s="17">
        <f t="shared" si="3"/>
        <v>9383.6322986999967</v>
      </c>
      <c r="L52" s="17">
        <f t="shared" si="3"/>
        <v>12795.862225499995</v>
      </c>
      <c r="M52" s="17">
        <f t="shared" si="3"/>
        <v>5544.8736310499989</v>
      </c>
      <c r="N52" s="17">
        <f t="shared" si="3"/>
        <v>2985.7011859499994</v>
      </c>
    </row>
    <row r="53" spans="1:14" x14ac:dyDescent="0.35">
      <c r="A53" s="23">
        <v>43069</v>
      </c>
      <c r="B53">
        <v>93711.95</v>
      </c>
      <c r="C53" s="16">
        <f t="shared" si="1"/>
        <v>86168.138024999993</v>
      </c>
      <c r="D53" s="17">
        <f t="shared" si="4"/>
        <v>9909.335872874999</v>
      </c>
      <c r="E53" s="17">
        <f t="shared" si="4"/>
        <v>7755.1324222499989</v>
      </c>
      <c r="F53" s="17">
        <f t="shared" si="3"/>
        <v>7755.1324222499989</v>
      </c>
      <c r="G53" s="17">
        <f t="shared" si="3"/>
        <v>11201.857943249999</v>
      </c>
      <c r="H53" s="17">
        <f t="shared" si="3"/>
        <v>4739.2475913749995</v>
      </c>
      <c r="I53" s="17">
        <f t="shared" si="3"/>
        <v>6893.4510419999997</v>
      </c>
      <c r="J53" s="17">
        <f t="shared" si="3"/>
        <v>6893.4510419999997</v>
      </c>
      <c r="K53" s="17">
        <f t="shared" si="3"/>
        <v>9478.495182749999</v>
      </c>
      <c r="L53" s="17">
        <f t="shared" si="3"/>
        <v>12925.220703749999</v>
      </c>
      <c r="M53" s="17">
        <f t="shared" si="3"/>
        <v>5600.9289716249996</v>
      </c>
      <c r="N53" s="17">
        <f t="shared" si="3"/>
        <v>3015.8848308750003</v>
      </c>
    </row>
    <row r="54" spans="1:14" x14ac:dyDescent="0.35">
      <c r="A54" s="23">
        <v>43068</v>
      </c>
      <c r="B54">
        <v>94023.95</v>
      </c>
      <c r="C54" s="16">
        <f t="shared" si="1"/>
        <v>86455.022024999998</v>
      </c>
      <c r="D54" s="17">
        <f t="shared" si="4"/>
        <v>9942.3275328750005</v>
      </c>
      <c r="E54" s="17">
        <f t="shared" si="4"/>
        <v>7780.9519822499997</v>
      </c>
      <c r="F54" s="17">
        <f t="shared" si="3"/>
        <v>7780.9519822499997</v>
      </c>
      <c r="G54" s="17">
        <f t="shared" si="3"/>
        <v>11239.152863249999</v>
      </c>
      <c r="H54" s="17">
        <f t="shared" si="3"/>
        <v>4755.0262113749995</v>
      </c>
      <c r="I54" s="17">
        <f t="shared" si="3"/>
        <v>6916.4017620000004</v>
      </c>
      <c r="J54" s="17">
        <f t="shared" si="3"/>
        <v>6916.4017620000004</v>
      </c>
      <c r="K54" s="17">
        <f t="shared" si="3"/>
        <v>9510.0524227499991</v>
      </c>
      <c r="L54" s="17">
        <f t="shared" si="3"/>
        <v>12968.25330375</v>
      </c>
      <c r="M54" s="17">
        <f t="shared" si="3"/>
        <v>5619.5764316249997</v>
      </c>
      <c r="N54" s="17">
        <f t="shared" si="3"/>
        <v>3025.9257708750001</v>
      </c>
    </row>
    <row r="55" spans="1:14" x14ac:dyDescent="0.35">
      <c r="A55" s="23">
        <v>43067</v>
      </c>
      <c r="B55">
        <v>90865.04</v>
      </c>
      <c r="C55" s="16">
        <f t="shared" si="1"/>
        <v>83550.404279999988</v>
      </c>
      <c r="D55" s="17">
        <f t="shared" si="4"/>
        <v>9608.2964921999992</v>
      </c>
      <c r="E55" s="17">
        <f t="shared" si="4"/>
        <v>7519.5363851999982</v>
      </c>
      <c r="F55" s="17">
        <f t="shared" si="3"/>
        <v>7519.5363851999982</v>
      </c>
      <c r="G55" s="17">
        <f t="shared" si="3"/>
        <v>10861.552556399998</v>
      </c>
      <c r="H55" s="17">
        <f t="shared" si="3"/>
        <v>4595.2722353999998</v>
      </c>
      <c r="I55" s="17">
        <f t="shared" si="3"/>
        <v>6684.0323423999989</v>
      </c>
      <c r="J55" s="17">
        <f t="shared" si="3"/>
        <v>6684.0323423999989</v>
      </c>
      <c r="K55" s="17">
        <f t="shared" si="3"/>
        <v>9190.5444707999995</v>
      </c>
      <c r="L55" s="17">
        <f t="shared" si="3"/>
        <v>12532.560641999999</v>
      </c>
      <c r="M55" s="17">
        <f t="shared" si="3"/>
        <v>5430.7762781999991</v>
      </c>
      <c r="N55" s="17">
        <f t="shared" si="3"/>
        <v>2924.2641497999998</v>
      </c>
    </row>
    <row r="56" spans="1:14" x14ac:dyDescent="0.35">
      <c r="A56" s="23">
        <v>43066</v>
      </c>
      <c r="B56">
        <v>91941.239999999976</v>
      </c>
      <c r="C56" s="16">
        <f t="shared" si="1"/>
        <v>84539.970179999975</v>
      </c>
      <c r="D56" s="17">
        <f t="shared" si="4"/>
        <v>9722.0965706999978</v>
      </c>
      <c r="E56" s="17">
        <f t="shared" si="4"/>
        <v>7608.5973161999973</v>
      </c>
      <c r="F56" s="17">
        <f t="shared" si="3"/>
        <v>7608.5973161999973</v>
      </c>
      <c r="G56" s="17">
        <f t="shared" si="3"/>
        <v>10990.196123399997</v>
      </c>
      <c r="H56" s="17">
        <f t="shared" si="3"/>
        <v>4649.6983598999986</v>
      </c>
      <c r="I56" s="17">
        <f t="shared" si="3"/>
        <v>6763.1976143999982</v>
      </c>
      <c r="J56" s="17">
        <f t="shared" si="3"/>
        <v>6763.1976143999982</v>
      </c>
      <c r="K56" s="17">
        <f t="shared" si="3"/>
        <v>9299.3967197999973</v>
      </c>
      <c r="L56" s="17">
        <f t="shared" si="3"/>
        <v>12680.995526999995</v>
      </c>
      <c r="M56" s="17">
        <f t="shared" si="3"/>
        <v>5495.0980616999987</v>
      </c>
      <c r="N56" s="17">
        <f t="shared" si="3"/>
        <v>2958.8989562999996</v>
      </c>
    </row>
    <row r="57" spans="1:14" x14ac:dyDescent="0.35">
      <c r="A57" s="23">
        <v>43065</v>
      </c>
      <c r="B57">
        <v>88256.900000000009</v>
      </c>
      <c r="C57" s="16">
        <f t="shared" si="1"/>
        <v>81152.219550000009</v>
      </c>
      <c r="D57" s="17">
        <f t="shared" si="4"/>
        <v>9332.5052482500014</v>
      </c>
      <c r="E57" s="17">
        <f t="shared" si="4"/>
        <v>7303.6997595000003</v>
      </c>
      <c r="F57" s="17">
        <f t="shared" si="3"/>
        <v>7303.6997595000003</v>
      </c>
      <c r="G57" s="17">
        <f t="shared" si="3"/>
        <v>10549.788541500002</v>
      </c>
      <c r="H57" s="17">
        <f t="shared" si="3"/>
        <v>4463.3720752500003</v>
      </c>
      <c r="I57" s="17">
        <f t="shared" si="3"/>
        <v>6492.1775640000005</v>
      </c>
      <c r="J57" s="17">
        <f t="shared" si="3"/>
        <v>6492.1775640000005</v>
      </c>
      <c r="K57" s="17">
        <f t="shared" si="3"/>
        <v>8926.7441505000006</v>
      </c>
      <c r="L57" s="17">
        <f t="shared" si="3"/>
        <v>12172.832932500001</v>
      </c>
      <c r="M57" s="17">
        <f t="shared" si="3"/>
        <v>5274.8942707500009</v>
      </c>
      <c r="N57" s="17">
        <f t="shared" si="3"/>
        <v>2840.3276842500004</v>
      </c>
    </row>
    <row r="58" spans="1:14" x14ac:dyDescent="0.35">
      <c r="A58" s="23">
        <v>43064</v>
      </c>
      <c r="B58">
        <v>92806.329999999973</v>
      </c>
      <c r="C58" s="16">
        <f t="shared" si="1"/>
        <v>85335.420434999978</v>
      </c>
      <c r="D58" s="17">
        <f t="shared" si="4"/>
        <v>9813.5733500249971</v>
      </c>
      <c r="E58" s="17">
        <f t="shared" si="4"/>
        <v>7680.1878391499977</v>
      </c>
      <c r="F58" s="17">
        <f t="shared" si="3"/>
        <v>7680.1878391499977</v>
      </c>
      <c r="G58" s="17">
        <f t="shared" si="3"/>
        <v>11093.604656549998</v>
      </c>
      <c r="H58" s="17">
        <f t="shared" si="3"/>
        <v>4693.448123924999</v>
      </c>
      <c r="I58" s="17">
        <f t="shared" si="3"/>
        <v>6826.8336347999984</v>
      </c>
      <c r="J58" s="17">
        <f t="shared" si="3"/>
        <v>6826.8336347999984</v>
      </c>
      <c r="K58" s="17">
        <f t="shared" si="3"/>
        <v>9386.896247849998</v>
      </c>
      <c r="L58" s="17">
        <f t="shared" si="3"/>
        <v>12800.313065249997</v>
      </c>
      <c r="M58" s="17">
        <f t="shared" si="3"/>
        <v>5546.8023282749991</v>
      </c>
      <c r="N58" s="17">
        <f t="shared" si="3"/>
        <v>2986.7397152249996</v>
      </c>
    </row>
    <row r="59" spans="1:14" x14ac:dyDescent="0.35">
      <c r="A59" s="23">
        <v>43063</v>
      </c>
      <c r="B59">
        <v>95053.15</v>
      </c>
      <c r="C59" s="16">
        <f t="shared" si="1"/>
        <v>87401.37142499999</v>
      </c>
      <c r="D59" s="17">
        <f t="shared" si="4"/>
        <v>10051.157713875</v>
      </c>
      <c r="E59" s="17">
        <f t="shared" si="4"/>
        <v>7866.1234282499991</v>
      </c>
      <c r="F59" s="17">
        <f t="shared" si="3"/>
        <v>7866.1234282499991</v>
      </c>
      <c r="G59" s="17">
        <f t="shared" si="3"/>
        <v>11362.178285249998</v>
      </c>
      <c r="H59" s="17">
        <f t="shared" si="3"/>
        <v>4807.0754283749993</v>
      </c>
      <c r="I59" s="17">
        <f t="shared" si="3"/>
        <v>6992.1097139999993</v>
      </c>
      <c r="J59" s="17">
        <f t="shared" si="3"/>
        <v>6992.1097139999993</v>
      </c>
      <c r="K59" s="17">
        <f t="shared" si="3"/>
        <v>9614.1508567499986</v>
      </c>
      <c r="L59" s="17">
        <f t="shared" si="3"/>
        <v>13110.205713749998</v>
      </c>
      <c r="M59" s="17">
        <f t="shared" si="3"/>
        <v>5681.0891426249991</v>
      </c>
      <c r="N59" s="17">
        <f t="shared" si="3"/>
        <v>3059.0479998749997</v>
      </c>
    </row>
    <row r="60" spans="1:14" x14ac:dyDescent="0.35">
      <c r="A60" s="23">
        <v>43062</v>
      </c>
      <c r="B60">
        <v>95125.56</v>
      </c>
      <c r="C60" s="16">
        <f t="shared" si="1"/>
        <v>87467.952420000001</v>
      </c>
      <c r="D60" s="17">
        <f t="shared" si="4"/>
        <v>10058.814528300001</v>
      </c>
      <c r="E60" s="17">
        <f t="shared" si="4"/>
        <v>7872.1157177999994</v>
      </c>
      <c r="F60" s="17">
        <f t="shared" si="3"/>
        <v>7872.1157177999994</v>
      </c>
      <c r="G60" s="17">
        <f t="shared" si="3"/>
        <v>11370.833814600001</v>
      </c>
      <c r="H60" s="17">
        <f t="shared" si="3"/>
        <v>4810.7373831000004</v>
      </c>
      <c r="I60" s="17">
        <f t="shared" si="3"/>
        <v>6997.4361936000005</v>
      </c>
      <c r="J60" s="17">
        <f t="shared" si="3"/>
        <v>6997.4361936000005</v>
      </c>
      <c r="K60" s="17">
        <f t="shared" si="3"/>
        <v>9621.4747662000009</v>
      </c>
      <c r="L60" s="17">
        <f t="shared" si="3"/>
        <v>13120.192863</v>
      </c>
      <c r="M60" s="17">
        <f t="shared" si="3"/>
        <v>5685.4169073000003</v>
      </c>
      <c r="N60" s="17">
        <f t="shared" si="3"/>
        <v>3061.3783347000003</v>
      </c>
    </row>
    <row r="61" spans="1:14" x14ac:dyDescent="0.35">
      <c r="A61" s="23">
        <v>43061</v>
      </c>
      <c r="B61">
        <v>93226.989999999991</v>
      </c>
      <c r="C61" s="16">
        <f t="shared" si="1"/>
        <v>85722.217304999984</v>
      </c>
      <c r="D61" s="17">
        <f t="shared" si="4"/>
        <v>9858.0549900749993</v>
      </c>
      <c r="E61" s="17">
        <f t="shared" si="4"/>
        <v>7714.9995574499981</v>
      </c>
      <c r="F61" s="17">
        <f t="shared" si="3"/>
        <v>7714.9995574499981</v>
      </c>
      <c r="G61" s="17">
        <f t="shared" si="3"/>
        <v>11143.888249649999</v>
      </c>
      <c r="H61" s="17">
        <f t="shared" si="3"/>
        <v>4714.7219517749991</v>
      </c>
      <c r="I61" s="17">
        <f t="shared" si="3"/>
        <v>6857.7773843999985</v>
      </c>
      <c r="J61" s="17">
        <f t="shared" si="3"/>
        <v>6857.7773843999985</v>
      </c>
      <c r="K61" s="17">
        <f t="shared" si="3"/>
        <v>9429.4439035499981</v>
      </c>
      <c r="L61" s="17">
        <f t="shared" si="3"/>
        <v>12858.332595749996</v>
      </c>
      <c r="M61" s="17">
        <f t="shared" si="3"/>
        <v>5571.9441248249996</v>
      </c>
      <c r="N61" s="17">
        <f t="shared" si="3"/>
        <v>3000.2776056749999</v>
      </c>
    </row>
    <row r="62" spans="1:14" x14ac:dyDescent="0.35">
      <c r="A62" s="23">
        <v>43060</v>
      </c>
      <c r="B62">
        <v>90074.430000000008</v>
      </c>
      <c r="C62" s="16">
        <f t="shared" si="1"/>
        <v>82823.438385000001</v>
      </c>
      <c r="D62" s="17">
        <f t="shared" si="4"/>
        <v>9524.6954142750001</v>
      </c>
      <c r="E62" s="17">
        <f t="shared" si="4"/>
        <v>7454.1094546499999</v>
      </c>
      <c r="F62" s="17">
        <f t="shared" si="3"/>
        <v>7454.1094546499999</v>
      </c>
      <c r="G62" s="17">
        <f t="shared" si="3"/>
        <v>10767.046990050001</v>
      </c>
      <c r="H62" s="17">
        <f t="shared" si="3"/>
        <v>4555.2891111750005</v>
      </c>
      <c r="I62" s="17">
        <f t="shared" si="3"/>
        <v>6625.8750708000007</v>
      </c>
      <c r="J62" s="17">
        <f t="shared" si="3"/>
        <v>6625.8750708000007</v>
      </c>
      <c r="K62" s="17">
        <f t="shared" si="3"/>
        <v>9110.5782223500009</v>
      </c>
      <c r="L62" s="17">
        <f t="shared" si="3"/>
        <v>12423.515757749999</v>
      </c>
      <c r="M62" s="17">
        <f t="shared" si="3"/>
        <v>5383.5234950250006</v>
      </c>
      <c r="N62" s="17">
        <f t="shared" si="3"/>
        <v>2898.8203434750003</v>
      </c>
    </row>
    <row r="63" spans="1:14" x14ac:dyDescent="0.35">
      <c r="A63" s="23">
        <v>43059</v>
      </c>
      <c r="B63">
        <v>89666.11</v>
      </c>
      <c r="C63" s="16">
        <f t="shared" si="1"/>
        <v>82447.988144999996</v>
      </c>
      <c r="D63" s="17">
        <f t="shared" si="4"/>
        <v>9481.5186366750004</v>
      </c>
      <c r="E63" s="17">
        <f t="shared" si="4"/>
        <v>7420.318933049999</v>
      </c>
      <c r="F63" s="17">
        <f t="shared" si="3"/>
        <v>7420.318933049999</v>
      </c>
      <c r="G63" s="17">
        <f t="shared" si="3"/>
        <v>10718.238458849999</v>
      </c>
      <c r="H63" s="17">
        <f t="shared" si="3"/>
        <v>4534.6393479749995</v>
      </c>
      <c r="I63" s="17">
        <f t="shared" si="3"/>
        <v>6595.8390515999999</v>
      </c>
      <c r="J63" s="17">
        <f t="shared" si="3"/>
        <v>6595.8390515999999</v>
      </c>
      <c r="K63" s="17">
        <f t="shared" si="3"/>
        <v>9069.278695949999</v>
      </c>
      <c r="L63" s="17">
        <f t="shared" si="3"/>
        <v>12367.198221749999</v>
      </c>
      <c r="M63" s="17">
        <f t="shared" si="3"/>
        <v>5359.1192294249995</v>
      </c>
      <c r="N63" s="17">
        <f t="shared" si="3"/>
        <v>2885.679585075</v>
      </c>
    </row>
    <row r="64" spans="1:14" x14ac:dyDescent="0.35">
      <c r="A64" s="23">
        <v>43058</v>
      </c>
      <c r="B64">
        <v>86326.040000000008</v>
      </c>
      <c r="C64" s="16">
        <f t="shared" si="1"/>
        <v>79376.793780000007</v>
      </c>
      <c r="D64" s="17">
        <f t="shared" si="4"/>
        <v>9128.3312847000016</v>
      </c>
      <c r="E64" s="17">
        <f t="shared" si="4"/>
        <v>7143.9114402000005</v>
      </c>
      <c r="F64" s="17">
        <f t="shared" si="3"/>
        <v>7143.9114402000005</v>
      </c>
      <c r="G64" s="17">
        <f t="shared" si="3"/>
        <v>10318.983191400001</v>
      </c>
      <c r="H64" s="17">
        <f t="shared" si="3"/>
        <v>4365.7236579</v>
      </c>
      <c r="I64" s="17">
        <f t="shared" si="3"/>
        <v>6350.1435024000011</v>
      </c>
      <c r="J64" s="17">
        <f t="shared" si="3"/>
        <v>6350.1435024000011</v>
      </c>
      <c r="K64" s="17">
        <f t="shared" si="3"/>
        <v>8731.4473158000001</v>
      </c>
      <c r="L64" s="17">
        <f t="shared" si="3"/>
        <v>11906.519067000001</v>
      </c>
      <c r="M64" s="17">
        <f t="shared" si="3"/>
        <v>5159.4915957000003</v>
      </c>
      <c r="N64" s="17">
        <f t="shared" si="3"/>
        <v>2778.1877823000004</v>
      </c>
    </row>
    <row r="65" spans="1:14" x14ac:dyDescent="0.35">
      <c r="A65" s="23">
        <v>43057</v>
      </c>
      <c r="B65">
        <v>91014.61</v>
      </c>
      <c r="C65" s="16">
        <f t="shared" si="1"/>
        <v>83687.933894999995</v>
      </c>
      <c r="D65" s="17">
        <f t="shared" si="4"/>
        <v>9624.1123979250006</v>
      </c>
      <c r="E65" s="17">
        <f t="shared" si="4"/>
        <v>7531.914050549999</v>
      </c>
      <c r="F65" s="17">
        <f t="shared" si="3"/>
        <v>7531.914050549999</v>
      </c>
      <c r="G65" s="17">
        <f t="shared" si="3"/>
        <v>10879.431406350001</v>
      </c>
      <c r="H65" s="17">
        <f t="shared" si="3"/>
        <v>4602.8363642249997</v>
      </c>
      <c r="I65" s="17">
        <f t="shared" si="3"/>
        <v>6695.0347115999994</v>
      </c>
      <c r="J65" s="17">
        <f t="shared" si="3"/>
        <v>6695.0347115999994</v>
      </c>
      <c r="K65" s="17">
        <f t="shared" si="3"/>
        <v>9205.6727284499993</v>
      </c>
      <c r="L65" s="17">
        <f t="shared" si="3"/>
        <v>12553.190084249998</v>
      </c>
      <c r="M65" s="17">
        <f t="shared" si="3"/>
        <v>5439.7157031750003</v>
      </c>
      <c r="N65" s="17">
        <f t="shared" si="3"/>
        <v>2929.0776863250003</v>
      </c>
    </row>
    <row r="66" spans="1:14" x14ac:dyDescent="0.35">
      <c r="A66" s="23">
        <v>43056</v>
      </c>
      <c r="B66">
        <v>94651.92</v>
      </c>
      <c r="C66" s="16">
        <f t="shared" si="1"/>
        <v>87032.440439999991</v>
      </c>
      <c r="D66" s="17">
        <f t="shared" si="4"/>
        <v>10008.730650599999</v>
      </c>
      <c r="E66" s="17">
        <f t="shared" si="4"/>
        <v>7832.9196395999988</v>
      </c>
      <c r="F66" s="17">
        <f t="shared" si="3"/>
        <v>7832.9196395999988</v>
      </c>
      <c r="G66" s="17">
        <f t="shared" si="3"/>
        <v>11314.2172572</v>
      </c>
      <c r="H66" s="17">
        <f t="shared" si="3"/>
        <v>4786.7842241999997</v>
      </c>
      <c r="I66" s="17">
        <f t="shared" si="3"/>
        <v>6962.5952351999995</v>
      </c>
      <c r="J66" s="17">
        <f t="shared" si="3"/>
        <v>6962.5952351999995</v>
      </c>
      <c r="K66" s="17">
        <f t="shared" si="3"/>
        <v>9573.5684483999994</v>
      </c>
      <c r="L66" s="17">
        <f t="shared" si="3"/>
        <v>13054.866065999999</v>
      </c>
      <c r="M66" s="17">
        <f t="shared" si="3"/>
        <v>5657.1086286</v>
      </c>
      <c r="N66" s="17">
        <f t="shared" si="3"/>
        <v>3046.1354154000001</v>
      </c>
    </row>
    <row r="67" spans="1:14" x14ac:dyDescent="0.35">
      <c r="A67" s="23">
        <v>43055</v>
      </c>
      <c r="B67">
        <v>91807.76999999999</v>
      </c>
      <c r="C67" s="16">
        <f t="shared" si="1"/>
        <v>84417.244514999984</v>
      </c>
      <c r="D67" s="17">
        <f t="shared" si="4"/>
        <v>9707.9831192249985</v>
      </c>
      <c r="E67" s="17">
        <f t="shared" si="4"/>
        <v>7597.552006349998</v>
      </c>
      <c r="F67" s="17">
        <f t="shared" si="3"/>
        <v>7597.552006349998</v>
      </c>
      <c r="G67" s="17">
        <f t="shared" si="3"/>
        <v>10974.241786949999</v>
      </c>
      <c r="H67" s="17">
        <f t="shared" si="3"/>
        <v>4642.9484483249989</v>
      </c>
      <c r="I67" s="17">
        <f t="shared" si="3"/>
        <v>6753.3795611999985</v>
      </c>
      <c r="J67" s="17">
        <f t="shared" si="3"/>
        <v>6753.3795611999985</v>
      </c>
      <c r="K67" s="17">
        <f t="shared" si="3"/>
        <v>9285.8968966499979</v>
      </c>
      <c r="L67" s="17">
        <f t="shared" si="3"/>
        <v>12662.586677249998</v>
      </c>
      <c r="M67" s="17">
        <f t="shared" si="3"/>
        <v>5487.1208934749993</v>
      </c>
      <c r="N67" s="17">
        <f t="shared" si="3"/>
        <v>2954.6035580249995</v>
      </c>
    </row>
    <row r="68" spans="1:14" x14ac:dyDescent="0.35">
      <c r="A68" s="23">
        <v>43054</v>
      </c>
      <c r="B68">
        <v>93838.82</v>
      </c>
      <c r="C68" s="16">
        <f t="shared" si="1"/>
        <v>86284.794990000009</v>
      </c>
      <c r="D68" s="17">
        <f t="shared" si="4"/>
        <v>9922.7514238500007</v>
      </c>
      <c r="E68" s="17">
        <f t="shared" si="4"/>
        <v>7765.6315491000005</v>
      </c>
      <c r="F68" s="17">
        <f t="shared" si="3"/>
        <v>7765.6315491000005</v>
      </c>
      <c r="G68" s="17">
        <f t="shared" si="3"/>
        <v>11217.023348700002</v>
      </c>
      <c r="H68" s="17">
        <f t="shared" si="3"/>
        <v>4745.6637244500007</v>
      </c>
      <c r="I68" s="17">
        <f t="shared" si="3"/>
        <v>6902.7835992000009</v>
      </c>
      <c r="J68" s="17">
        <f t="shared" si="3"/>
        <v>6902.7835992000009</v>
      </c>
      <c r="K68" s="17">
        <f t="shared" si="3"/>
        <v>9491.3274489000014</v>
      </c>
      <c r="L68" s="17">
        <f t="shared" si="3"/>
        <v>12942.719248500001</v>
      </c>
      <c r="M68" s="17">
        <f t="shared" si="3"/>
        <v>5608.5116743500012</v>
      </c>
      <c r="N68" s="17">
        <f t="shared" si="3"/>
        <v>3019.9678246500007</v>
      </c>
    </row>
    <row r="69" spans="1:14" x14ac:dyDescent="0.35">
      <c r="A69" s="23">
        <v>43053</v>
      </c>
      <c r="B69">
        <v>97446.540000000008</v>
      </c>
      <c r="C69" s="16">
        <f t="shared" si="1"/>
        <v>89602.093530000013</v>
      </c>
      <c r="D69" s="17">
        <f t="shared" si="4"/>
        <v>10304.240755950002</v>
      </c>
      <c r="E69" s="17">
        <f t="shared" si="4"/>
        <v>8064.1884177000011</v>
      </c>
      <c r="F69" s="17">
        <f t="shared" si="3"/>
        <v>8064.1884177000011</v>
      </c>
      <c r="G69" s="17">
        <f t="shared" si="3"/>
        <v>11648.272158900001</v>
      </c>
      <c r="H69" s="17">
        <f t="shared" si="3"/>
        <v>4928.1151441500006</v>
      </c>
      <c r="I69" s="17">
        <f t="shared" si="3"/>
        <v>7168.1674824000011</v>
      </c>
      <c r="J69" s="17">
        <f t="shared" si="3"/>
        <v>7168.1674824000011</v>
      </c>
      <c r="K69" s="17">
        <f t="shared" si="3"/>
        <v>9856.2302883000011</v>
      </c>
      <c r="L69" s="17">
        <f t="shared" si="3"/>
        <v>13440.314029500001</v>
      </c>
      <c r="M69" s="17">
        <f t="shared" si="3"/>
        <v>5824.1360794500006</v>
      </c>
      <c r="N69" s="17">
        <f t="shared" si="3"/>
        <v>3136.0732735500005</v>
      </c>
    </row>
    <row r="70" spans="1:14" x14ac:dyDescent="0.35">
      <c r="A70" s="23">
        <v>43052</v>
      </c>
      <c r="B70">
        <v>96444.619999999981</v>
      </c>
      <c r="C70" s="16">
        <f t="shared" si="1"/>
        <v>88680.828089999981</v>
      </c>
      <c r="D70" s="17">
        <f t="shared" si="4"/>
        <v>10198.295230349999</v>
      </c>
      <c r="E70" s="17">
        <f t="shared" si="4"/>
        <v>7981.274528099998</v>
      </c>
      <c r="F70" s="17">
        <f t="shared" si="3"/>
        <v>7981.274528099998</v>
      </c>
      <c r="G70" s="17">
        <f t="shared" si="3"/>
        <v>11528.507651699998</v>
      </c>
      <c r="H70" s="17">
        <f t="shared" si="3"/>
        <v>4877.4455449499992</v>
      </c>
      <c r="I70" s="17">
        <f t="shared" si="3"/>
        <v>7094.4662471999982</v>
      </c>
      <c r="J70" s="17">
        <f t="shared" si="3"/>
        <v>7094.4662471999982</v>
      </c>
      <c r="K70" s="17">
        <f t="shared" si="3"/>
        <v>9754.8910898999984</v>
      </c>
      <c r="L70" s="17">
        <f t="shared" si="3"/>
        <v>13302.124213499997</v>
      </c>
      <c r="M70" s="17">
        <f t="shared" si="3"/>
        <v>5764.253825849999</v>
      </c>
      <c r="N70" s="17">
        <f t="shared" si="3"/>
        <v>3103.8289831499997</v>
      </c>
    </row>
    <row r="71" spans="1:14" x14ac:dyDescent="0.35">
      <c r="A71" s="23">
        <v>43051</v>
      </c>
      <c r="B71">
        <v>90280.750000000015</v>
      </c>
      <c r="C71" s="16">
        <f t="shared" si="1"/>
        <v>83013.149625000005</v>
      </c>
      <c r="D71" s="17">
        <f t="shared" si="4"/>
        <v>9546.5122068750006</v>
      </c>
      <c r="E71" s="17">
        <f t="shared" si="4"/>
        <v>7471.1834662500005</v>
      </c>
      <c r="F71" s="17">
        <f t="shared" si="3"/>
        <v>7471.1834662500005</v>
      </c>
      <c r="G71" s="17">
        <f t="shared" si="3"/>
        <v>10791.709451250001</v>
      </c>
      <c r="H71" s="17">
        <f t="shared" si="3"/>
        <v>4565.7232293750003</v>
      </c>
      <c r="I71" s="17">
        <f t="shared" si="3"/>
        <v>6641.0519700000004</v>
      </c>
      <c r="J71" s="17">
        <f t="shared" si="3"/>
        <v>6641.0519700000004</v>
      </c>
      <c r="K71" s="17">
        <f t="shared" si="3"/>
        <v>9131.4464587500006</v>
      </c>
      <c r="L71" s="17">
        <f t="shared" si="3"/>
        <v>12451.972443750001</v>
      </c>
      <c r="M71" s="17">
        <f t="shared" si="3"/>
        <v>5395.8547256250004</v>
      </c>
      <c r="N71" s="17">
        <f t="shared" si="3"/>
        <v>2905.4602368750006</v>
      </c>
    </row>
    <row r="72" spans="1:14" x14ac:dyDescent="0.35">
      <c r="A72" s="23">
        <v>43050</v>
      </c>
      <c r="B72">
        <v>92545.890000000014</v>
      </c>
      <c r="C72" s="16">
        <f t="shared" si="1"/>
        <v>85095.945855000013</v>
      </c>
      <c r="D72" s="17">
        <f t="shared" si="4"/>
        <v>9786.0337733250017</v>
      </c>
      <c r="E72" s="17">
        <f t="shared" si="4"/>
        <v>7658.635126950001</v>
      </c>
      <c r="F72" s="17">
        <f t="shared" si="3"/>
        <v>7658.635126950001</v>
      </c>
      <c r="G72" s="17">
        <f t="shared" si="3"/>
        <v>11062.472961150002</v>
      </c>
      <c r="H72" s="17">
        <f t="shared" si="3"/>
        <v>4680.2770220250004</v>
      </c>
      <c r="I72" s="17">
        <f t="shared" si="3"/>
        <v>6807.6756684000011</v>
      </c>
      <c r="J72" s="17">
        <f t="shared" si="3"/>
        <v>6807.6756684000011</v>
      </c>
      <c r="K72" s="17">
        <f t="shared" si="3"/>
        <v>9360.5540440500008</v>
      </c>
      <c r="L72" s="17">
        <f t="shared" si="3"/>
        <v>12764.391878250002</v>
      </c>
      <c r="M72" s="17">
        <f t="shared" si="3"/>
        <v>5531.2364805750012</v>
      </c>
      <c r="N72" s="17">
        <f t="shared" si="3"/>
        <v>2978.3581049250006</v>
      </c>
    </row>
    <row r="73" spans="1:14" x14ac:dyDescent="0.35">
      <c r="A73" s="23">
        <v>43049</v>
      </c>
      <c r="B73">
        <v>96323.689999999988</v>
      </c>
      <c r="C73" s="16">
        <f t="shared" si="1"/>
        <v>88569.632954999994</v>
      </c>
      <c r="D73" s="17">
        <f t="shared" si="4"/>
        <v>10185.507789825</v>
      </c>
      <c r="E73" s="17">
        <f t="shared" si="4"/>
        <v>7971.2669659499988</v>
      </c>
      <c r="F73" s="17">
        <f t="shared" si="3"/>
        <v>7971.2669659499988</v>
      </c>
      <c r="G73" s="17">
        <f t="shared" si="3"/>
        <v>11514.052284149999</v>
      </c>
      <c r="H73" s="17">
        <f t="shared" si="3"/>
        <v>4871.3298125249994</v>
      </c>
      <c r="I73" s="17">
        <f t="shared" si="3"/>
        <v>7085.5706363999998</v>
      </c>
      <c r="J73" s="17">
        <f t="shared" si="3"/>
        <v>7085.5706363999998</v>
      </c>
      <c r="K73" s="17">
        <f t="shared" si="3"/>
        <v>9742.6596250499988</v>
      </c>
      <c r="L73" s="17">
        <f t="shared" si="3"/>
        <v>13285.444943249999</v>
      </c>
      <c r="M73" s="17">
        <f t="shared" si="3"/>
        <v>5757.0261420749994</v>
      </c>
      <c r="N73" s="17">
        <f t="shared" si="3"/>
        <v>3099.9371534249999</v>
      </c>
    </row>
    <row r="74" spans="1:14" x14ac:dyDescent="0.35">
      <c r="A74" s="23">
        <v>43048</v>
      </c>
      <c r="B74">
        <v>92100.869999999981</v>
      </c>
      <c r="C74" s="16">
        <f t="shared" si="1"/>
        <v>84686.749964999981</v>
      </c>
      <c r="D74" s="17">
        <f t="shared" si="4"/>
        <v>9738.9762459749982</v>
      </c>
      <c r="E74" s="17">
        <f t="shared" si="4"/>
        <v>7621.8074968499977</v>
      </c>
      <c r="F74" s="17">
        <f t="shared" si="3"/>
        <v>7621.8074968499977</v>
      </c>
      <c r="G74" s="17">
        <f t="shared" si="3"/>
        <v>11009.277495449998</v>
      </c>
      <c r="H74" s="17">
        <f t="shared" si="3"/>
        <v>4657.7712480749988</v>
      </c>
      <c r="I74" s="17">
        <f t="shared" ref="I74:N113" si="5">$C74*I$21</f>
        <v>6774.9399971999983</v>
      </c>
      <c r="J74" s="17">
        <f t="shared" si="5"/>
        <v>6774.9399971999983</v>
      </c>
      <c r="K74" s="17">
        <f t="shared" si="5"/>
        <v>9315.5424961499975</v>
      </c>
      <c r="L74" s="17">
        <f t="shared" si="5"/>
        <v>12703.012494749997</v>
      </c>
      <c r="M74" s="17">
        <f t="shared" si="5"/>
        <v>5504.6387477249991</v>
      </c>
      <c r="N74" s="17">
        <f t="shared" si="5"/>
        <v>2964.0362487749994</v>
      </c>
    </row>
    <row r="75" spans="1:14" x14ac:dyDescent="0.35">
      <c r="A75" s="23">
        <v>43047</v>
      </c>
      <c r="B75">
        <v>89284.780000000013</v>
      </c>
      <c r="C75" s="16">
        <f t="shared" si="1"/>
        <v>82097.355210000009</v>
      </c>
      <c r="D75" s="17">
        <f t="shared" si="4"/>
        <v>9441.1958491500009</v>
      </c>
      <c r="E75" s="17">
        <f t="shared" si="4"/>
        <v>7388.7619689000003</v>
      </c>
      <c r="F75" s="17">
        <f t="shared" si="4"/>
        <v>7388.7619689000003</v>
      </c>
      <c r="G75" s="17">
        <f t="shared" si="4"/>
        <v>10672.656177300001</v>
      </c>
      <c r="H75" s="17">
        <f t="shared" si="4"/>
        <v>4515.3545365500004</v>
      </c>
      <c r="I75" s="17">
        <f t="shared" si="5"/>
        <v>6567.788416800001</v>
      </c>
      <c r="J75" s="17">
        <f t="shared" si="5"/>
        <v>6567.788416800001</v>
      </c>
      <c r="K75" s="17">
        <f t="shared" si="5"/>
        <v>9030.7090731000008</v>
      </c>
      <c r="L75" s="17">
        <f t="shared" si="5"/>
        <v>12314.603281500002</v>
      </c>
      <c r="M75" s="17">
        <f t="shared" si="5"/>
        <v>5336.3280886500006</v>
      </c>
      <c r="N75" s="17">
        <f t="shared" si="5"/>
        <v>2873.4074323500004</v>
      </c>
    </row>
    <row r="76" spans="1:14" x14ac:dyDescent="0.35">
      <c r="A76" s="23">
        <v>43046</v>
      </c>
      <c r="B76">
        <v>93411.50999999998</v>
      </c>
      <c r="C76" s="16">
        <f t="shared" si="1"/>
        <v>85891.883444999985</v>
      </c>
      <c r="D76" s="17">
        <f t="shared" si="4"/>
        <v>9877.5665961749983</v>
      </c>
      <c r="E76" s="17">
        <f t="shared" si="4"/>
        <v>7730.2695100499986</v>
      </c>
      <c r="F76" s="17">
        <f t="shared" si="4"/>
        <v>7730.2695100499986</v>
      </c>
      <c r="G76" s="17">
        <f t="shared" si="4"/>
        <v>11165.944847849998</v>
      </c>
      <c r="H76" s="17">
        <f t="shared" si="4"/>
        <v>4724.0535894749992</v>
      </c>
      <c r="I76" s="17">
        <f t="shared" si="5"/>
        <v>6871.3506755999988</v>
      </c>
      <c r="J76" s="17">
        <f t="shared" si="5"/>
        <v>6871.3506755999988</v>
      </c>
      <c r="K76" s="17">
        <f t="shared" si="5"/>
        <v>9448.1071789499983</v>
      </c>
      <c r="L76" s="17">
        <f t="shared" si="5"/>
        <v>12883.782516749998</v>
      </c>
      <c r="M76" s="17">
        <f t="shared" si="5"/>
        <v>5582.972423924999</v>
      </c>
      <c r="N76" s="17">
        <f t="shared" si="5"/>
        <v>3006.2159205749999</v>
      </c>
    </row>
    <row r="77" spans="1:14" x14ac:dyDescent="0.35">
      <c r="A77" s="23">
        <v>43045</v>
      </c>
      <c r="B77">
        <v>91332.81</v>
      </c>
      <c r="C77" s="16">
        <f t="shared" si="1"/>
        <v>83980.518794999996</v>
      </c>
      <c r="D77" s="17">
        <f t="shared" si="4"/>
        <v>9657.7596614249996</v>
      </c>
      <c r="E77" s="17">
        <f t="shared" si="4"/>
        <v>7558.246691549999</v>
      </c>
      <c r="F77" s="17">
        <f t="shared" si="4"/>
        <v>7558.246691549999</v>
      </c>
      <c r="G77" s="17">
        <f t="shared" si="4"/>
        <v>10917.46744335</v>
      </c>
      <c r="H77" s="17">
        <f t="shared" si="4"/>
        <v>4618.9285337249994</v>
      </c>
      <c r="I77" s="17">
        <f t="shared" si="5"/>
        <v>6718.4415036</v>
      </c>
      <c r="J77" s="17">
        <f t="shared" si="5"/>
        <v>6718.4415036</v>
      </c>
      <c r="K77" s="17">
        <f t="shared" si="5"/>
        <v>9237.8570674499988</v>
      </c>
      <c r="L77" s="17">
        <f t="shared" si="5"/>
        <v>12597.077819249998</v>
      </c>
      <c r="M77" s="17">
        <f t="shared" si="5"/>
        <v>5458.7337216750002</v>
      </c>
      <c r="N77" s="17">
        <f t="shared" si="5"/>
        <v>2939.3181578250001</v>
      </c>
    </row>
    <row r="78" spans="1:14" x14ac:dyDescent="0.35">
      <c r="A78" s="23">
        <v>43044</v>
      </c>
      <c r="B78">
        <v>88829.159999999974</v>
      </c>
      <c r="C78" s="16">
        <f t="shared" si="1"/>
        <v>81678.412619999974</v>
      </c>
      <c r="D78" s="17">
        <f t="shared" si="4"/>
        <v>9393.0174512999965</v>
      </c>
      <c r="E78" s="17">
        <f t="shared" si="4"/>
        <v>7351.057135799997</v>
      </c>
      <c r="F78" s="17">
        <f t="shared" si="4"/>
        <v>7351.057135799997</v>
      </c>
      <c r="G78" s="17">
        <f t="shared" si="4"/>
        <v>10618.193640599997</v>
      </c>
      <c r="H78" s="17">
        <f t="shared" si="4"/>
        <v>4492.3126940999982</v>
      </c>
      <c r="I78" s="17">
        <f t="shared" si="5"/>
        <v>6534.2730095999977</v>
      </c>
      <c r="J78" s="17">
        <f t="shared" si="5"/>
        <v>6534.2730095999977</v>
      </c>
      <c r="K78" s="17">
        <f t="shared" si="5"/>
        <v>8984.6253881999965</v>
      </c>
      <c r="L78" s="17">
        <f t="shared" si="5"/>
        <v>12251.761892999995</v>
      </c>
      <c r="M78" s="17">
        <f t="shared" si="5"/>
        <v>5309.0968202999984</v>
      </c>
      <c r="N78" s="17">
        <f t="shared" si="5"/>
        <v>2858.7444416999992</v>
      </c>
    </row>
    <row r="79" spans="1:14" x14ac:dyDescent="0.35">
      <c r="A79" s="23">
        <v>43043</v>
      </c>
      <c r="B79">
        <v>91978.180000000008</v>
      </c>
      <c r="C79" s="16">
        <f t="shared" si="1"/>
        <v>84573.93651</v>
      </c>
      <c r="D79" s="17">
        <f t="shared" ref="D79:H113" si="6">$C79*D$21</f>
        <v>9726.0026986499997</v>
      </c>
      <c r="E79" s="17">
        <f t="shared" si="6"/>
        <v>7611.6542859000001</v>
      </c>
      <c r="F79" s="17">
        <f t="shared" si="6"/>
        <v>7611.6542859000001</v>
      </c>
      <c r="G79" s="17">
        <f t="shared" si="6"/>
        <v>10994.611746300001</v>
      </c>
      <c r="H79" s="17">
        <f t="shared" si="6"/>
        <v>4651.5665080500003</v>
      </c>
      <c r="I79" s="17">
        <f t="shared" si="5"/>
        <v>6765.9149207999999</v>
      </c>
      <c r="J79" s="17">
        <f t="shared" si="5"/>
        <v>6765.9149207999999</v>
      </c>
      <c r="K79" s="17">
        <f t="shared" si="5"/>
        <v>9303.1330161000005</v>
      </c>
      <c r="L79" s="17">
        <f t="shared" si="5"/>
        <v>12686.0904765</v>
      </c>
      <c r="M79" s="17">
        <f t="shared" si="5"/>
        <v>5497.3058731500005</v>
      </c>
      <c r="N79" s="17">
        <f t="shared" si="5"/>
        <v>2960.0877778500003</v>
      </c>
    </row>
    <row r="80" spans="1:14" x14ac:dyDescent="0.35">
      <c r="A80" s="23">
        <v>43042</v>
      </c>
      <c r="B80">
        <v>97233.79</v>
      </c>
      <c r="C80" s="16">
        <f t="shared" si="1"/>
        <v>89406.469904999991</v>
      </c>
      <c r="D80" s="17">
        <f t="shared" si="6"/>
        <v>10281.744039075</v>
      </c>
      <c r="E80" s="17">
        <f t="shared" si="6"/>
        <v>8046.5822914499986</v>
      </c>
      <c r="F80" s="17">
        <f t="shared" si="6"/>
        <v>8046.5822914499986</v>
      </c>
      <c r="G80" s="17">
        <f t="shared" si="6"/>
        <v>11622.841087649998</v>
      </c>
      <c r="H80" s="17">
        <f t="shared" si="6"/>
        <v>4917.3558447749992</v>
      </c>
      <c r="I80" s="17">
        <f t="shared" si="5"/>
        <v>7152.5175923999996</v>
      </c>
      <c r="J80" s="17">
        <f t="shared" si="5"/>
        <v>7152.5175923999996</v>
      </c>
      <c r="K80" s="17">
        <f t="shared" si="5"/>
        <v>9834.7116895499985</v>
      </c>
      <c r="L80" s="17">
        <f t="shared" si="5"/>
        <v>13410.970485749998</v>
      </c>
      <c r="M80" s="17">
        <f t="shared" si="5"/>
        <v>5811.4205438249992</v>
      </c>
      <c r="N80" s="17">
        <f t="shared" si="5"/>
        <v>3129.2264466749998</v>
      </c>
    </row>
    <row r="81" spans="1:14" x14ac:dyDescent="0.35">
      <c r="A81" s="23">
        <v>43041</v>
      </c>
      <c r="B81">
        <v>97393.879999999976</v>
      </c>
      <c r="C81" s="16">
        <f t="shared" si="1"/>
        <v>89553.672659999982</v>
      </c>
      <c r="D81" s="17">
        <f t="shared" si="6"/>
        <v>10298.672355899998</v>
      </c>
      <c r="E81" s="17">
        <f t="shared" si="6"/>
        <v>8059.8305393999981</v>
      </c>
      <c r="F81" s="17">
        <f t="shared" si="6"/>
        <v>8059.8305393999981</v>
      </c>
      <c r="G81" s="17">
        <f t="shared" si="6"/>
        <v>11641.977445799997</v>
      </c>
      <c r="H81" s="17">
        <f t="shared" si="6"/>
        <v>4925.4519962999993</v>
      </c>
      <c r="I81" s="17">
        <f t="shared" si="5"/>
        <v>7164.2938127999987</v>
      </c>
      <c r="J81" s="17">
        <f t="shared" si="5"/>
        <v>7164.2938127999987</v>
      </c>
      <c r="K81" s="17">
        <f t="shared" si="5"/>
        <v>9850.9039925999987</v>
      </c>
      <c r="L81" s="17">
        <f t="shared" si="5"/>
        <v>13433.050898999996</v>
      </c>
      <c r="M81" s="17">
        <f t="shared" si="5"/>
        <v>5820.9887228999987</v>
      </c>
      <c r="N81" s="17">
        <f t="shared" si="5"/>
        <v>3134.3785430999997</v>
      </c>
    </row>
    <row r="82" spans="1:14" x14ac:dyDescent="0.35">
      <c r="A82" s="23">
        <v>43040</v>
      </c>
      <c r="B82">
        <v>92926.189999999973</v>
      </c>
      <c r="C82" s="16">
        <f t="shared" si="1"/>
        <v>85445.631704999978</v>
      </c>
      <c r="D82" s="17">
        <f t="shared" si="6"/>
        <v>9826.2476460749986</v>
      </c>
      <c r="E82" s="17">
        <f t="shared" si="6"/>
        <v>7690.1068534499973</v>
      </c>
      <c r="F82" s="17">
        <f t="shared" si="6"/>
        <v>7690.1068534499973</v>
      </c>
      <c r="G82" s="17">
        <f t="shared" si="6"/>
        <v>11107.932121649997</v>
      </c>
      <c r="H82" s="17">
        <f t="shared" si="6"/>
        <v>4699.5097437749992</v>
      </c>
      <c r="I82" s="17">
        <f t="shared" si="5"/>
        <v>6835.6505363999986</v>
      </c>
      <c r="J82" s="17">
        <f t="shared" si="5"/>
        <v>6835.6505363999986</v>
      </c>
      <c r="K82" s="17">
        <f t="shared" si="5"/>
        <v>9399.0194875499983</v>
      </c>
      <c r="L82" s="17">
        <f t="shared" si="5"/>
        <v>12816.844755749997</v>
      </c>
      <c r="M82" s="17">
        <f t="shared" si="5"/>
        <v>5553.9660608249987</v>
      </c>
      <c r="N82" s="17">
        <f t="shared" si="5"/>
        <v>2990.5971096749995</v>
      </c>
    </row>
    <row r="83" spans="1:14" x14ac:dyDescent="0.35">
      <c r="A83" s="23">
        <v>43039</v>
      </c>
      <c r="B83">
        <v>95496.37</v>
      </c>
      <c r="C83" s="16">
        <f t="shared" si="1"/>
        <v>87808.912214999989</v>
      </c>
      <c r="D83" s="17">
        <f t="shared" si="6"/>
        <v>10098.024904725</v>
      </c>
      <c r="E83" s="17">
        <f t="shared" si="6"/>
        <v>7902.8020993499986</v>
      </c>
      <c r="F83" s="17">
        <f t="shared" si="6"/>
        <v>7902.8020993499986</v>
      </c>
      <c r="G83" s="17">
        <f t="shared" si="6"/>
        <v>11415.15858795</v>
      </c>
      <c r="H83" s="17">
        <f t="shared" si="6"/>
        <v>4829.4901718249994</v>
      </c>
      <c r="I83" s="17">
        <f t="shared" si="5"/>
        <v>7024.7129771999989</v>
      </c>
      <c r="J83" s="17">
        <f t="shared" si="5"/>
        <v>7024.7129771999989</v>
      </c>
      <c r="K83" s="17">
        <f t="shared" si="5"/>
        <v>9658.9803436499988</v>
      </c>
      <c r="L83" s="17">
        <f t="shared" si="5"/>
        <v>13171.336832249997</v>
      </c>
      <c r="M83" s="17">
        <f t="shared" si="5"/>
        <v>5707.5792939749999</v>
      </c>
      <c r="N83" s="17">
        <f t="shared" si="5"/>
        <v>3073.3119275250001</v>
      </c>
    </row>
    <row r="84" spans="1:14" x14ac:dyDescent="0.35">
      <c r="A84" s="23">
        <v>43038</v>
      </c>
      <c r="B84">
        <v>81823.890000000014</v>
      </c>
      <c r="C84" s="16">
        <f t="shared" si="1"/>
        <v>75237.066855000012</v>
      </c>
      <c r="D84" s="17">
        <f t="shared" si="6"/>
        <v>8652.2626883250014</v>
      </c>
      <c r="E84" s="17">
        <f t="shared" si="6"/>
        <v>6771.3360169500011</v>
      </c>
      <c r="F84" s="17">
        <f t="shared" si="6"/>
        <v>6771.3360169500011</v>
      </c>
      <c r="G84" s="17">
        <f t="shared" si="6"/>
        <v>9780.8186911500015</v>
      </c>
      <c r="H84" s="17">
        <f t="shared" si="6"/>
        <v>4138.0386770250007</v>
      </c>
      <c r="I84" s="17">
        <f t="shared" si="5"/>
        <v>6018.9653484000009</v>
      </c>
      <c r="J84" s="17">
        <f t="shared" si="5"/>
        <v>6018.9653484000009</v>
      </c>
      <c r="K84" s="17">
        <f t="shared" si="5"/>
        <v>8276.0773540500013</v>
      </c>
      <c r="L84" s="17">
        <f t="shared" si="5"/>
        <v>11285.560028250002</v>
      </c>
      <c r="M84" s="17">
        <f t="shared" si="5"/>
        <v>4890.4093455750008</v>
      </c>
      <c r="N84" s="17">
        <f t="shared" si="5"/>
        <v>2633.2973399250009</v>
      </c>
    </row>
    <row r="85" spans="1:14" x14ac:dyDescent="0.35">
      <c r="A85" s="23">
        <v>43037</v>
      </c>
      <c r="B85">
        <v>93744.9</v>
      </c>
      <c r="C85" s="16">
        <f t="shared" si="1"/>
        <v>86198.435549999995</v>
      </c>
      <c r="D85" s="17">
        <f t="shared" si="6"/>
        <v>9912.8200882500005</v>
      </c>
      <c r="E85" s="17">
        <f t="shared" si="6"/>
        <v>7757.8591994999988</v>
      </c>
      <c r="F85" s="17">
        <f t="shared" si="6"/>
        <v>7757.8591994999988</v>
      </c>
      <c r="G85" s="17">
        <f t="shared" si="6"/>
        <v>11205.7966215</v>
      </c>
      <c r="H85" s="17">
        <f t="shared" si="6"/>
        <v>4740.9139552500001</v>
      </c>
      <c r="I85" s="17">
        <f t="shared" si="5"/>
        <v>6895.8748439999999</v>
      </c>
      <c r="J85" s="17">
        <f t="shared" si="5"/>
        <v>6895.8748439999999</v>
      </c>
      <c r="K85" s="17">
        <f t="shared" si="5"/>
        <v>9481.8279105000001</v>
      </c>
      <c r="L85" s="17">
        <f t="shared" si="5"/>
        <v>12929.765332499999</v>
      </c>
      <c r="M85" s="17">
        <f t="shared" si="5"/>
        <v>5602.8983107499998</v>
      </c>
      <c r="N85" s="17">
        <f t="shared" si="5"/>
        <v>3016.9452442500001</v>
      </c>
    </row>
    <row r="86" spans="1:14" x14ac:dyDescent="0.35">
      <c r="A86" s="23">
        <v>43036</v>
      </c>
      <c r="B86">
        <v>96053.62999999999</v>
      </c>
      <c r="C86" s="16">
        <f t="shared" si="1"/>
        <v>88321.312784999987</v>
      </c>
      <c r="D86" s="17">
        <f t="shared" si="6"/>
        <v>10156.950970274998</v>
      </c>
      <c r="E86" s="17">
        <f t="shared" si="6"/>
        <v>7948.918150649999</v>
      </c>
      <c r="F86" s="17">
        <f t="shared" si="6"/>
        <v>7948.918150649999</v>
      </c>
      <c r="G86" s="17">
        <f t="shared" si="6"/>
        <v>11481.770662049999</v>
      </c>
      <c r="H86" s="17">
        <f t="shared" si="6"/>
        <v>4857.6722031749996</v>
      </c>
      <c r="I86" s="17">
        <f t="shared" si="5"/>
        <v>7065.7050227999989</v>
      </c>
      <c r="J86" s="17">
        <f t="shared" si="5"/>
        <v>7065.7050227999989</v>
      </c>
      <c r="K86" s="17">
        <f t="shared" si="5"/>
        <v>9715.3444063499992</v>
      </c>
      <c r="L86" s="17">
        <f t="shared" si="5"/>
        <v>13248.196917749998</v>
      </c>
      <c r="M86" s="17">
        <f t="shared" si="5"/>
        <v>5740.8853310249997</v>
      </c>
      <c r="N86" s="17">
        <f t="shared" si="5"/>
        <v>3091.2459474749999</v>
      </c>
    </row>
    <row r="87" spans="1:14" x14ac:dyDescent="0.35">
      <c r="A87" s="23">
        <v>43035</v>
      </c>
      <c r="B87">
        <v>95057.77</v>
      </c>
      <c r="C87" s="16">
        <f t="shared" ref="C87:C113" si="7">B87*91.95%</f>
        <v>87405.619514999999</v>
      </c>
      <c r="D87" s="17">
        <f t="shared" si="6"/>
        <v>10051.646244224999</v>
      </c>
      <c r="E87" s="17">
        <f t="shared" si="6"/>
        <v>7866.5057563499995</v>
      </c>
      <c r="F87" s="17">
        <f t="shared" si="6"/>
        <v>7866.5057563499995</v>
      </c>
      <c r="G87" s="17">
        <f t="shared" si="6"/>
        <v>11362.730536950001</v>
      </c>
      <c r="H87" s="17">
        <f t="shared" si="6"/>
        <v>4807.3090733250001</v>
      </c>
      <c r="I87" s="17">
        <f t="shared" si="5"/>
        <v>6992.4495612000001</v>
      </c>
      <c r="J87" s="17">
        <f t="shared" si="5"/>
        <v>6992.4495612000001</v>
      </c>
      <c r="K87" s="17">
        <f t="shared" si="5"/>
        <v>9614.6181466500002</v>
      </c>
      <c r="L87" s="17">
        <f t="shared" si="5"/>
        <v>13110.84292725</v>
      </c>
      <c r="M87" s="17">
        <f t="shared" si="5"/>
        <v>5681.3652684750004</v>
      </c>
      <c r="N87" s="17">
        <f t="shared" si="5"/>
        <v>3059.1966830250003</v>
      </c>
    </row>
    <row r="88" spans="1:14" x14ac:dyDescent="0.35">
      <c r="A88" s="23">
        <v>43034</v>
      </c>
      <c r="B88">
        <v>95108.749999999985</v>
      </c>
      <c r="C88" s="16">
        <f t="shared" si="7"/>
        <v>87452.495624999981</v>
      </c>
      <c r="D88" s="17">
        <f t="shared" si="6"/>
        <v>10057.036996874998</v>
      </c>
      <c r="E88" s="17">
        <f t="shared" si="6"/>
        <v>7870.724606249998</v>
      </c>
      <c r="F88" s="17">
        <f t="shared" si="6"/>
        <v>7870.724606249998</v>
      </c>
      <c r="G88" s="17">
        <f t="shared" si="6"/>
        <v>11368.824431249997</v>
      </c>
      <c r="H88" s="17">
        <f t="shared" si="6"/>
        <v>4809.8872593749993</v>
      </c>
      <c r="I88" s="17">
        <f t="shared" si="5"/>
        <v>6996.1996499999987</v>
      </c>
      <c r="J88" s="17">
        <f t="shared" si="5"/>
        <v>6996.1996499999987</v>
      </c>
      <c r="K88" s="17">
        <f t="shared" si="5"/>
        <v>9619.7745187499986</v>
      </c>
      <c r="L88" s="17">
        <f t="shared" si="5"/>
        <v>13117.874343749996</v>
      </c>
      <c r="M88" s="17">
        <f t="shared" si="5"/>
        <v>5684.4122156249987</v>
      </c>
      <c r="N88" s="17">
        <f t="shared" si="5"/>
        <v>3060.8373468749996</v>
      </c>
    </row>
    <row r="89" spans="1:14" x14ac:dyDescent="0.35">
      <c r="A89" s="23">
        <v>43033</v>
      </c>
      <c r="B89">
        <v>92604.950000000012</v>
      </c>
      <c r="C89" s="16">
        <f t="shared" si="7"/>
        <v>85150.251525000014</v>
      </c>
      <c r="D89" s="17">
        <f t="shared" si="6"/>
        <v>9792.2789253750016</v>
      </c>
      <c r="E89" s="17">
        <f t="shared" si="6"/>
        <v>7663.522637250001</v>
      </c>
      <c r="F89" s="17">
        <f t="shared" si="6"/>
        <v>7663.522637250001</v>
      </c>
      <c r="G89" s="17">
        <f t="shared" si="6"/>
        <v>11069.532698250003</v>
      </c>
      <c r="H89" s="17">
        <f t="shared" si="6"/>
        <v>4683.2638338750012</v>
      </c>
      <c r="I89" s="17">
        <f t="shared" si="5"/>
        <v>6812.0201220000017</v>
      </c>
      <c r="J89" s="17">
        <f t="shared" si="5"/>
        <v>6812.0201220000017</v>
      </c>
      <c r="K89" s="17">
        <f t="shared" si="5"/>
        <v>9366.5276677500024</v>
      </c>
      <c r="L89" s="17">
        <f t="shared" si="5"/>
        <v>12772.537728750001</v>
      </c>
      <c r="M89" s="17">
        <f t="shared" si="5"/>
        <v>5534.7663491250014</v>
      </c>
      <c r="N89" s="17">
        <f t="shared" si="5"/>
        <v>2980.2588033750008</v>
      </c>
    </row>
    <row r="90" spans="1:14" x14ac:dyDescent="0.35">
      <c r="A90" s="23">
        <v>43032</v>
      </c>
      <c r="B90">
        <v>96473.26999999999</v>
      </c>
      <c r="C90" s="16">
        <f t="shared" si="7"/>
        <v>88707.171764999992</v>
      </c>
      <c r="D90" s="17">
        <f t="shared" si="6"/>
        <v>10201.324752974999</v>
      </c>
      <c r="E90" s="17">
        <f t="shared" si="6"/>
        <v>7983.6454588499992</v>
      </c>
      <c r="F90" s="17">
        <f t="shared" si="6"/>
        <v>7983.6454588499992</v>
      </c>
      <c r="G90" s="17">
        <f t="shared" si="6"/>
        <v>11531.932329449999</v>
      </c>
      <c r="H90" s="17">
        <f t="shared" si="6"/>
        <v>4878.8944470749993</v>
      </c>
      <c r="I90" s="17">
        <f t="shared" si="5"/>
        <v>7096.5737411999999</v>
      </c>
      <c r="J90" s="17">
        <f t="shared" si="5"/>
        <v>7096.5737411999999</v>
      </c>
      <c r="K90" s="17">
        <f t="shared" si="5"/>
        <v>9757.7888941499987</v>
      </c>
      <c r="L90" s="17">
        <f t="shared" si="5"/>
        <v>13306.075764749998</v>
      </c>
      <c r="M90" s="17">
        <f t="shared" si="5"/>
        <v>5765.9661647249995</v>
      </c>
      <c r="N90" s="17">
        <f t="shared" si="5"/>
        <v>3104.7510117749998</v>
      </c>
    </row>
    <row r="91" spans="1:14" x14ac:dyDescent="0.35">
      <c r="A91" s="23">
        <v>43031</v>
      </c>
      <c r="B91">
        <v>95960.139999999985</v>
      </c>
      <c r="C91" s="16">
        <f t="shared" si="7"/>
        <v>88235.348729999983</v>
      </c>
      <c r="D91" s="17">
        <f t="shared" si="6"/>
        <v>10147.065103949999</v>
      </c>
      <c r="E91" s="17">
        <f t="shared" si="6"/>
        <v>7941.1813856999979</v>
      </c>
      <c r="F91" s="17">
        <f t="shared" si="6"/>
        <v>7941.1813856999979</v>
      </c>
      <c r="G91" s="17">
        <f t="shared" si="6"/>
        <v>11470.595334899997</v>
      </c>
      <c r="H91" s="17">
        <f t="shared" si="6"/>
        <v>4852.9441801499988</v>
      </c>
      <c r="I91" s="17">
        <f t="shared" si="5"/>
        <v>7058.827898399999</v>
      </c>
      <c r="J91" s="17">
        <f t="shared" si="5"/>
        <v>7058.827898399999</v>
      </c>
      <c r="K91" s="17">
        <f t="shared" si="5"/>
        <v>9705.8883602999977</v>
      </c>
      <c r="L91" s="17">
        <f t="shared" si="5"/>
        <v>13235.302309499997</v>
      </c>
      <c r="M91" s="17">
        <f t="shared" si="5"/>
        <v>5735.2976674499987</v>
      </c>
      <c r="N91" s="17">
        <f t="shared" si="5"/>
        <v>3088.2372055499995</v>
      </c>
    </row>
    <row r="92" spans="1:14" x14ac:dyDescent="0.35">
      <c r="A92" s="23">
        <v>43030</v>
      </c>
      <c r="B92">
        <v>91957.75</v>
      </c>
      <c r="C92" s="16">
        <f t="shared" si="7"/>
        <v>84555.151125000004</v>
      </c>
      <c r="D92" s="17">
        <f t="shared" si="6"/>
        <v>9723.8423793750007</v>
      </c>
      <c r="E92" s="17">
        <f t="shared" si="6"/>
        <v>7609.9636012500005</v>
      </c>
      <c r="F92" s="17">
        <f t="shared" si="6"/>
        <v>7609.9636012500005</v>
      </c>
      <c r="G92" s="17">
        <f t="shared" si="6"/>
        <v>10992.16964625</v>
      </c>
      <c r="H92" s="17">
        <f t="shared" si="6"/>
        <v>4650.5333118750004</v>
      </c>
      <c r="I92" s="17">
        <f t="shared" si="5"/>
        <v>6764.4120900000007</v>
      </c>
      <c r="J92" s="17">
        <f t="shared" si="5"/>
        <v>6764.4120900000007</v>
      </c>
      <c r="K92" s="17">
        <f t="shared" si="5"/>
        <v>9301.0666237500009</v>
      </c>
      <c r="L92" s="17">
        <f t="shared" si="5"/>
        <v>12683.27266875</v>
      </c>
      <c r="M92" s="17">
        <f t="shared" si="5"/>
        <v>5496.0848231250002</v>
      </c>
      <c r="N92" s="17">
        <f t="shared" si="5"/>
        <v>2959.4302893750005</v>
      </c>
    </row>
    <row r="93" spans="1:14" x14ac:dyDescent="0.35">
      <c r="A93" s="23">
        <v>43029</v>
      </c>
      <c r="B93">
        <v>93392.209999999992</v>
      </c>
      <c r="C93" s="16">
        <f t="shared" si="7"/>
        <v>85874.137094999998</v>
      </c>
      <c r="D93" s="17">
        <f t="shared" si="6"/>
        <v>9875.5257659250001</v>
      </c>
      <c r="E93" s="17">
        <f t="shared" si="6"/>
        <v>7728.6723385499999</v>
      </c>
      <c r="F93" s="17">
        <f t="shared" si="6"/>
        <v>7728.6723385499999</v>
      </c>
      <c r="G93" s="17">
        <f t="shared" si="6"/>
        <v>11163.63782235</v>
      </c>
      <c r="H93" s="17">
        <f t="shared" si="6"/>
        <v>4723.0775402250001</v>
      </c>
      <c r="I93" s="17">
        <f t="shared" si="5"/>
        <v>6869.9309676000003</v>
      </c>
      <c r="J93" s="17">
        <f t="shared" si="5"/>
        <v>6869.9309676000003</v>
      </c>
      <c r="K93" s="17">
        <f t="shared" si="5"/>
        <v>9446.1550804500002</v>
      </c>
      <c r="L93" s="17">
        <f t="shared" si="5"/>
        <v>12881.120564249999</v>
      </c>
      <c r="M93" s="17">
        <f t="shared" si="5"/>
        <v>5581.8189111749998</v>
      </c>
      <c r="N93" s="17">
        <f t="shared" si="5"/>
        <v>3005.5947983250003</v>
      </c>
    </row>
    <row r="94" spans="1:14" x14ac:dyDescent="0.35">
      <c r="A94" s="23">
        <v>43028</v>
      </c>
      <c r="B94">
        <v>94629.070000000036</v>
      </c>
      <c r="C94" s="16">
        <f t="shared" si="7"/>
        <v>87011.429865000027</v>
      </c>
      <c r="D94" s="17">
        <f t="shared" si="6"/>
        <v>10006.314434475004</v>
      </c>
      <c r="E94" s="17">
        <f t="shared" si="6"/>
        <v>7831.0286878500019</v>
      </c>
      <c r="F94" s="17">
        <f t="shared" si="6"/>
        <v>7831.0286878500019</v>
      </c>
      <c r="G94" s="17">
        <f t="shared" si="6"/>
        <v>11311.485882450004</v>
      </c>
      <c r="H94" s="17">
        <f t="shared" si="6"/>
        <v>4785.6286425750013</v>
      </c>
      <c r="I94" s="17">
        <f t="shared" si="5"/>
        <v>6960.914389200002</v>
      </c>
      <c r="J94" s="17">
        <f t="shared" si="5"/>
        <v>6960.914389200002</v>
      </c>
      <c r="K94" s="17">
        <f t="shared" si="5"/>
        <v>9571.2572851500026</v>
      </c>
      <c r="L94" s="17">
        <f t="shared" si="5"/>
        <v>13051.714479750004</v>
      </c>
      <c r="M94" s="17">
        <f t="shared" si="5"/>
        <v>5655.7429412250021</v>
      </c>
      <c r="N94" s="17">
        <f t="shared" si="5"/>
        <v>3045.400045275001</v>
      </c>
    </row>
    <row r="95" spans="1:14" x14ac:dyDescent="0.35">
      <c r="A95" s="23">
        <v>43027</v>
      </c>
      <c r="B95">
        <v>94591.719999999987</v>
      </c>
      <c r="C95" s="16">
        <f t="shared" si="7"/>
        <v>86977.086539999989</v>
      </c>
      <c r="D95" s="17">
        <f t="shared" si="6"/>
        <v>10002.364952099999</v>
      </c>
      <c r="E95" s="17">
        <f t="shared" si="6"/>
        <v>7827.9377885999984</v>
      </c>
      <c r="F95" s="17">
        <f t="shared" si="6"/>
        <v>7827.9377885999984</v>
      </c>
      <c r="G95" s="17">
        <f t="shared" si="6"/>
        <v>11307.021250199999</v>
      </c>
      <c r="H95" s="17">
        <f t="shared" si="6"/>
        <v>4783.739759699999</v>
      </c>
      <c r="I95" s="17">
        <f t="shared" si="5"/>
        <v>6958.1669231999995</v>
      </c>
      <c r="J95" s="17">
        <f t="shared" si="5"/>
        <v>6958.1669231999995</v>
      </c>
      <c r="K95" s="17">
        <f t="shared" si="5"/>
        <v>9567.479519399998</v>
      </c>
      <c r="L95" s="17">
        <f t="shared" si="5"/>
        <v>13046.562980999997</v>
      </c>
      <c r="M95" s="17">
        <f t="shared" si="5"/>
        <v>5653.5106250999997</v>
      </c>
      <c r="N95" s="17">
        <f t="shared" si="5"/>
        <v>3044.1980288999998</v>
      </c>
    </row>
    <row r="96" spans="1:14" x14ac:dyDescent="0.35">
      <c r="A96" s="23">
        <v>43026</v>
      </c>
      <c r="B96">
        <v>72332.540000000023</v>
      </c>
      <c r="C96" s="16">
        <f t="shared" si="7"/>
        <v>66509.770530000023</v>
      </c>
      <c r="D96" s="17">
        <f t="shared" si="6"/>
        <v>7648.6236109500032</v>
      </c>
      <c r="E96" s="17">
        <f t="shared" si="6"/>
        <v>5985.8793477000017</v>
      </c>
      <c r="F96" s="17">
        <f t="shared" si="6"/>
        <v>5985.8793477000017</v>
      </c>
      <c r="G96" s="17">
        <f t="shared" si="6"/>
        <v>8646.2701689000041</v>
      </c>
      <c r="H96" s="17">
        <f t="shared" si="6"/>
        <v>3658.0373791500015</v>
      </c>
      <c r="I96" s="17">
        <f t="shared" si="5"/>
        <v>5320.7816424000021</v>
      </c>
      <c r="J96" s="17">
        <f t="shared" si="5"/>
        <v>5320.7816424000021</v>
      </c>
      <c r="K96" s="17">
        <f t="shared" si="5"/>
        <v>7316.0747583000029</v>
      </c>
      <c r="L96" s="17">
        <f t="shared" si="5"/>
        <v>9976.4655795000035</v>
      </c>
      <c r="M96" s="17">
        <f t="shared" si="5"/>
        <v>4323.1350844500021</v>
      </c>
      <c r="N96" s="17">
        <f t="shared" si="5"/>
        <v>2327.8419685500012</v>
      </c>
    </row>
    <row r="97" spans="1:16" x14ac:dyDescent="0.35">
      <c r="A97" s="23">
        <v>43025</v>
      </c>
      <c r="B97">
        <v>83447.090000000011</v>
      </c>
      <c r="C97" s="16">
        <f t="shared" si="7"/>
        <v>76729.599255000008</v>
      </c>
      <c r="D97" s="17">
        <f t="shared" si="6"/>
        <v>8823.9039143250011</v>
      </c>
      <c r="E97" s="17">
        <f t="shared" si="6"/>
        <v>6905.6639329500003</v>
      </c>
      <c r="F97" s="17">
        <f t="shared" si="6"/>
        <v>6905.6639329500003</v>
      </c>
      <c r="G97" s="17">
        <f t="shared" si="6"/>
        <v>9974.847903150001</v>
      </c>
      <c r="H97" s="17">
        <f t="shared" si="6"/>
        <v>4220.1279590250006</v>
      </c>
      <c r="I97" s="17">
        <f t="shared" si="5"/>
        <v>6138.3679404000004</v>
      </c>
      <c r="J97" s="17">
        <f t="shared" si="5"/>
        <v>6138.3679404000004</v>
      </c>
      <c r="K97" s="17">
        <f t="shared" si="5"/>
        <v>8440.2559180500011</v>
      </c>
      <c r="L97" s="17">
        <f t="shared" si="5"/>
        <v>11509.439888250001</v>
      </c>
      <c r="M97" s="17">
        <f t="shared" si="5"/>
        <v>4987.4239515750005</v>
      </c>
      <c r="N97" s="17">
        <f t="shared" si="5"/>
        <v>2685.5359739250007</v>
      </c>
    </row>
    <row r="98" spans="1:16" x14ac:dyDescent="0.35">
      <c r="A98" s="23">
        <v>43024</v>
      </c>
      <c r="B98">
        <v>93367.08</v>
      </c>
      <c r="C98" s="16">
        <f t="shared" si="7"/>
        <v>85851.030060000005</v>
      </c>
      <c r="D98" s="17">
        <f t="shared" si="6"/>
        <v>9872.8684569000015</v>
      </c>
      <c r="E98" s="17">
        <f t="shared" si="6"/>
        <v>7726.5927054000003</v>
      </c>
      <c r="F98" s="17">
        <f t="shared" si="6"/>
        <v>7726.5927054000003</v>
      </c>
      <c r="G98" s="17">
        <f t="shared" si="6"/>
        <v>11160.6339078</v>
      </c>
      <c r="H98" s="17">
        <f t="shared" si="6"/>
        <v>4721.8066533000001</v>
      </c>
      <c r="I98" s="17">
        <f t="shared" si="5"/>
        <v>6868.0824048000004</v>
      </c>
      <c r="J98" s="17">
        <f t="shared" si="5"/>
        <v>6868.0824048000004</v>
      </c>
      <c r="K98" s="17">
        <f t="shared" si="5"/>
        <v>9443.6133066000002</v>
      </c>
      <c r="L98" s="17">
        <f t="shared" si="5"/>
        <v>12877.654509</v>
      </c>
      <c r="M98" s="17">
        <f t="shared" si="5"/>
        <v>5580.3169539</v>
      </c>
      <c r="N98" s="17">
        <f t="shared" si="5"/>
        <v>3004.7860521000002</v>
      </c>
    </row>
    <row r="99" spans="1:16" x14ac:dyDescent="0.35">
      <c r="A99" s="23">
        <v>43023</v>
      </c>
      <c r="B99">
        <v>91036.26999999999</v>
      </c>
      <c r="C99" s="16">
        <f t="shared" si="7"/>
        <v>83707.850264999986</v>
      </c>
      <c r="D99" s="17">
        <f t="shared" si="6"/>
        <v>9626.4027804749985</v>
      </c>
      <c r="E99" s="17">
        <f t="shared" si="6"/>
        <v>7533.7065238499981</v>
      </c>
      <c r="F99" s="17">
        <f t="shared" si="6"/>
        <v>7533.7065238499981</v>
      </c>
      <c r="G99" s="17">
        <f t="shared" si="6"/>
        <v>10882.020534449999</v>
      </c>
      <c r="H99" s="17">
        <f t="shared" si="6"/>
        <v>4603.9317645749989</v>
      </c>
      <c r="I99" s="17">
        <f t="shared" si="5"/>
        <v>6696.6280211999992</v>
      </c>
      <c r="J99" s="17">
        <f t="shared" si="5"/>
        <v>6696.6280211999992</v>
      </c>
      <c r="K99" s="17">
        <f t="shared" si="5"/>
        <v>9207.8635291499977</v>
      </c>
      <c r="L99" s="17">
        <f t="shared" si="5"/>
        <v>12556.177539749997</v>
      </c>
      <c r="M99" s="17">
        <f t="shared" si="5"/>
        <v>5441.0102672249996</v>
      </c>
      <c r="N99" s="17">
        <f t="shared" si="5"/>
        <v>2929.7747592749997</v>
      </c>
    </row>
    <row r="100" spans="1:16" x14ac:dyDescent="0.35">
      <c r="A100" s="23">
        <v>43022</v>
      </c>
      <c r="B100">
        <v>86441.86</v>
      </c>
      <c r="C100" s="16">
        <f t="shared" si="7"/>
        <v>79483.290269999998</v>
      </c>
      <c r="D100" s="17">
        <f t="shared" si="6"/>
        <v>9140.5783810499997</v>
      </c>
      <c r="E100" s="17">
        <f t="shared" si="6"/>
        <v>7153.4961242999998</v>
      </c>
      <c r="F100" s="17">
        <f t="shared" si="6"/>
        <v>7153.4961242999998</v>
      </c>
      <c r="G100" s="17">
        <f t="shared" si="6"/>
        <v>10332.8277351</v>
      </c>
      <c r="H100" s="17">
        <f t="shared" si="6"/>
        <v>4371.5809648499999</v>
      </c>
      <c r="I100" s="17">
        <f t="shared" si="5"/>
        <v>6358.6632215999998</v>
      </c>
      <c r="J100" s="17">
        <f t="shared" si="5"/>
        <v>6358.6632215999998</v>
      </c>
      <c r="K100" s="17">
        <f t="shared" si="5"/>
        <v>8743.1619296999997</v>
      </c>
      <c r="L100" s="17">
        <f t="shared" si="5"/>
        <v>11922.4935405</v>
      </c>
      <c r="M100" s="17">
        <f t="shared" si="5"/>
        <v>5166.4138675499998</v>
      </c>
      <c r="N100" s="17">
        <f t="shared" si="5"/>
        <v>2781.9151594500004</v>
      </c>
    </row>
    <row r="101" spans="1:16" x14ac:dyDescent="0.35">
      <c r="A101" s="23">
        <v>43021</v>
      </c>
      <c r="B101">
        <v>91018.400000000009</v>
      </c>
      <c r="C101" s="16">
        <f t="shared" si="7"/>
        <v>83691.418799999999</v>
      </c>
      <c r="D101" s="17">
        <f t="shared" si="6"/>
        <v>9624.5131620000011</v>
      </c>
      <c r="E101" s="17">
        <f t="shared" si="6"/>
        <v>7532.2276919999995</v>
      </c>
      <c r="F101" s="17">
        <f t="shared" si="6"/>
        <v>7532.2276919999995</v>
      </c>
      <c r="G101" s="17">
        <f t="shared" si="6"/>
        <v>10879.884444000001</v>
      </c>
      <c r="H101" s="17">
        <f t="shared" si="6"/>
        <v>4603.0280339999999</v>
      </c>
      <c r="I101" s="17">
        <f t="shared" si="5"/>
        <v>6695.3135039999997</v>
      </c>
      <c r="J101" s="17">
        <f t="shared" si="5"/>
        <v>6695.3135039999997</v>
      </c>
      <c r="K101" s="17">
        <f t="shared" si="5"/>
        <v>9206.0560679999999</v>
      </c>
      <c r="L101" s="17">
        <f t="shared" si="5"/>
        <v>12553.712819999999</v>
      </c>
      <c r="M101" s="17">
        <f t="shared" si="5"/>
        <v>5439.9422220000006</v>
      </c>
      <c r="N101" s="17">
        <f t="shared" si="5"/>
        <v>2929.1996580000005</v>
      </c>
    </row>
    <row r="102" spans="1:16" x14ac:dyDescent="0.35">
      <c r="A102" s="23">
        <v>43020</v>
      </c>
      <c r="B102">
        <v>89901.100000000035</v>
      </c>
      <c r="C102" s="16">
        <f t="shared" si="7"/>
        <v>82664.061450000037</v>
      </c>
      <c r="D102" s="17">
        <f t="shared" si="6"/>
        <v>9506.3670667500046</v>
      </c>
      <c r="E102" s="17">
        <f t="shared" si="6"/>
        <v>7439.7655305000035</v>
      </c>
      <c r="F102" s="17">
        <f t="shared" si="6"/>
        <v>7439.7655305000035</v>
      </c>
      <c r="G102" s="17">
        <f t="shared" si="6"/>
        <v>10746.327988500005</v>
      </c>
      <c r="H102" s="17">
        <f t="shared" si="6"/>
        <v>4546.5233797500023</v>
      </c>
      <c r="I102" s="17">
        <f t="shared" si="5"/>
        <v>6613.1249160000034</v>
      </c>
      <c r="J102" s="17">
        <f t="shared" si="5"/>
        <v>6613.1249160000034</v>
      </c>
      <c r="K102" s="17">
        <f t="shared" si="5"/>
        <v>9093.0467595000046</v>
      </c>
      <c r="L102" s="17">
        <f t="shared" si="5"/>
        <v>12399.609217500005</v>
      </c>
      <c r="M102" s="17">
        <f t="shared" si="5"/>
        <v>5373.1639942500024</v>
      </c>
      <c r="N102" s="17">
        <f t="shared" si="5"/>
        <v>2893.2421507500017</v>
      </c>
      <c r="P102" s="18"/>
    </row>
    <row r="103" spans="1:16" x14ac:dyDescent="0.35">
      <c r="A103" s="23">
        <v>43019</v>
      </c>
      <c r="B103">
        <v>87720.459999999977</v>
      </c>
      <c r="C103" s="16">
        <f t="shared" si="7"/>
        <v>80658.962969999979</v>
      </c>
      <c r="D103" s="17">
        <f t="shared" si="6"/>
        <v>9275.7807415499974</v>
      </c>
      <c r="E103" s="17">
        <f t="shared" si="6"/>
        <v>7259.3066672999976</v>
      </c>
      <c r="F103" s="17">
        <f t="shared" si="6"/>
        <v>7259.3066672999976</v>
      </c>
      <c r="G103" s="17">
        <f t="shared" si="6"/>
        <v>10485.665186099997</v>
      </c>
      <c r="H103" s="17">
        <f t="shared" si="6"/>
        <v>4436.2429633499987</v>
      </c>
      <c r="I103" s="17">
        <f t="shared" si="5"/>
        <v>6452.7170375999985</v>
      </c>
      <c r="J103" s="17">
        <f t="shared" si="5"/>
        <v>6452.7170375999985</v>
      </c>
      <c r="K103" s="17">
        <f t="shared" si="5"/>
        <v>8872.4859266999974</v>
      </c>
      <c r="L103" s="17">
        <f t="shared" si="5"/>
        <v>12098.844445499997</v>
      </c>
      <c r="M103" s="17">
        <f t="shared" si="5"/>
        <v>5242.8325930499986</v>
      </c>
      <c r="N103" s="17">
        <f t="shared" si="5"/>
        <v>2823.0637039499993</v>
      </c>
      <c r="P103" s="18"/>
    </row>
    <row r="104" spans="1:16" x14ac:dyDescent="0.35">
      <c r="A104" s="23">
        <v>43018</v>
      </c>
      <c r="B104">
        <v>90696.020000000019</v>
      </c>
      <c r="C104" s="16">
        <f t="shared" si="7"/>
        <v>83394.990390000021</v>
      </c>
      <c r="D104" s="17">
        <f t="shared" si="6"/>
        <v>9590.4238948500024</v>
      </c>
      <c r="E104" s="17">
        <f t="shared" si="6"/>
        <v>7505.5491351000019</v>
      </c>
      <c r="F104" s="17">
        <f t="shared" si="6"/>
        <v>7505.5491351000019</v>
      </c>
      <c r="G104" s="17">
        <f t="shared" si="6"/>
        <v>10841.348750700003</v>
      </c>
      <c r="H104" s="17">
        <f t="shared" si="6"/>
        <v>4586.7244714500011</v>
      </c>
      <c r="I104" s="17">
        <f t="shared" si="5"/>
        <v>6671.5992312000017</v>
      </c>
      <c r="J104" s="17">
        <f t="shared" si="5"/>
        <v>6671.5992312000017</v>
      </c>
      <c r="K104" s="17">
        <f t="shared" si="5"/>
        <v>9173.4489429000023</v>
      </c>
      <c r="L104" s="17">
        <f t="shared" si="5"/>
        <v>12509.248558500003</v>
      </c>
      <c r="M104" s="17">
        <f t="shared" si="5"/>
        <v>5420.6743753500014</v>
      </c>
      <c r="N104" s="17">
        <f t="shared" si="5"/>
        <v>2918.8246636500012</v>
      </c>
      <c r="P104" s="18"/>
    </row>
    <row r="105" spans="1:16" x14ac:dyDescent="0.35">
      <c r="A105" s="23">
        <v>43017</v>
      </c>
      <c r="B105">
        <v>89901.099999999991</v>
      </c>
      <c r="C105" s="16">
        <f t="shared" si="7"/>
        <v>82664.061449999994</v>
      </c>
      <c r="D105" s="17">
        <f t="shared" si="6"/>
        <v>9506.3670667499991</v>
      </c>
      <c r="E105" s="17">
        <f t="shared" si="6"/>
        <v>7439.7655304999989</v>
      </c>
      <c r="F105" s="17">
        <f t="shared" si="6"/>
        <v>7439.7655304999989</v>
      </c>
      <c r="G105" s="17">
        <f t="shared" si="6"/>
        <v>10746.327988499999</v>
      </c>
      <c r="H105" s="17">
        <f t="shared" si="6"/>
        <v>4546.5233797499995</v>
      </c>
      <c r="I105" s="17">
        <f t="shared" si="5"/>
        <v>6613.1249159999998</v>
      </c>
      <c r="J105" s="17">
        <f t="shared" si="5"/>
        <v>6613.1249159999998</v>
      </c>
      <c r="K105" s="17">
        <f t="shared" si="5"/>
        <v>9093.0467594999991</v>
      </c>
      <c r="L105" s="17">
        <f t="shared" si="5"/>
        <v>12399.609217499999</v>
      </c>
      <c r="M105" s="17">
        <f t="shared" si="5"/>
        <v>5373.1639942499996</v>
      </c>
      <c r="N105" s="17">
        <f t="shared" si="5"/>
        <v>2893.2421507499998</v>
      </c>
      <c r="P105" s="18"/>
    </row>
    <row r="106" spans="1:16" x14ac:dyDescent="0.35">
      <c r="A106" s="23">
        <v>43016</v>
      </c>
      <c r="B106">
        <v>83654.880000000005</v>
      </c>
      <c r="C106" s="16">
        <f t="shared" si="7"/>
        <v>76920.662160000007</v>
      </c>
      <c r="D106" s="17">
        <f t="shared" si="6"/>
        <v>8845.8761484000006</v>
      </c>
      <c r="E106" s="17">
        <f t="shared" si="6"/>
        <v>6922.8595944000008</v>
      </c>
      <c r="F106" s="17">
        <f t="shared" si="6"/>
        <v>6922.8595944000008</v>
      </c>
      <c r="G106" s="17">
        <f t="shared" si="6"/>
        <v>9999.6860808000019</v>
      </c>
      <c r="H106" s="17">
        <f t="shared" si="6"/>
        <v>4230.6364188000007</v>
      </c>
      <c r="I106" s="17">
        <f t="shared" si="5"/>
        <v>6153.6529728000005</v>
      </c>
      <c r="J106" s="17">
        <f t="shared" si="5"/>
        <v>6153.6529728000005</v>
      </c>
      <c r="K106" s="17">
        <f t="shared" si="5"/>
        <v>8461.2728376000014</v>
      </c>
      <c r="L106" s="17">
        <f t="shared" si="5"/>
        <v>11538.099324000001</v>
      </c>
      <c r="M106" s="17">
        <f t="shared" si="5"/>
        <v>4999.843040400001</v>
      </c>
      <c r="N106" s="17">
        <f t="shared" si="5"/>
        <v>2692.2231756000006</v>
      </c>
      <c r="P106" s="18"/>
    </row>
    <row r="107" spans="1:16" x14ac:dyDescent="0.35">
      <c r="A107" s="23">
        <v>43015</v>
      </c>
      <c r="B107">
        <v>76135.780000000013</v>
      </c>
      <c r="C107" s="16">
        <f t="shared" si="7"/>
        <v>70006.84971000001</v>
      </c>
      <c r="D107" s="17">
        <f t="shared" si="6"/>
        <v>8050.7877166500011</v>
      </c>
      <c r="E107" s="17">
        <f t="shared" si="6"/>
        <v>6300.6164739000005</v>
      </c>
      <c r="F107" s="17">
        <f t="shared" si="6"/>
        <v>6300.6164739000005</v>
      </c>
      <c r="G107" s="17">
        <f t="shared" si="6"/>
        <v>9100.8904623000017</v>
      </c>
      <c r="H107" s="17">
        <f t="shared" si="6"/>
        <v>3850.3767340500003</v>
      </c>
      <c r="I107" s="17">
        <f t="shared" si="5"/>
        <v>5600.5479768000005</v>
      </c>
      <c r="J107" s="17">
        <f t="shared" si="5"/>
        <v>5600.5479768000005</v>
      </c>
      <c r="K107" s="17">
        <f t="shared" si="5"/>
        <v>7700.7534681000006</v>
      </c>
      <c r="L107" s="17">
        <f t="shared" si="5"/>
        <v>10501.027456500002</v>
      </c>
      <c r="M107" s="17">
        <f t="shared" si="5"/>
        <v>4550.4452311500008</v>
      </c>
      <c r="N107" s="17">
        <f t="shared" si="5"/>
        <v>2450.2397398500007</v>
      </c>
      <c r="P107" s="18"/>
    </row>
    <row r="108" spans="1:16" x14ac:dyDescent="0.35">
      <c r="A108" s="23">
        <v>43014</v>
      </c>
      <c r="B108">
        <v>89243.25999999998</v>
      </c>
      <c r="C108" s="16">
        <f t="shared" si="7"/>
        <v>82059.177569999985</v>
      </c>
      <c r="D108" s="17">
        <f t="shared" si="6"/>
        <v>9436.8054205499993</v>
      </c>
      <c r="E108" s="17">
        <f t="shared" si="6"/>
        <v>7385.3259812999986</v>
      </c>
      <c r="F108" s="17">
        <f t="shared" si="6"/>
        <v>7385.3259812999986</v>
      </c>
      <c r="G108" s="17">
        <f t="shared" si="6"/>
        <v>10667.693084099998</v>
      </c>
      <c r="H108" s="17">
        <f t="shared" si="6"/>
        <v>4513.254766349999</v>
      </c>
      <c r="I108" s="17">
        <f t="shared" si="5"/>
        <v>6564.7342055999989</v>
      </c>
      <c r="J108" s="17">
        <f t="shared" si="5"/>
        <v>6564.7342055999989</v>
      </c>
      <c r="K108" s="17">
        <f t="shared" si="5"/>
        <v>9026.5095326999981</v>
      </c>
      <c r="L108" s="17">
        <f t="shared" si="5"/>
        <v>12308.876635499997</v>
      </c>
      <c r="M108" s="17">
        <f t="shared" si="5"/>
        <v>5333.8465420499988</v>
      </c>
      <c r="N108" s="17">
        <f t="shared" si="5"/>
        <v>2872.0712149499996</v>
      </c>
      <c r="P108" s="18"/>
    </row>
    <row r="109" spans="1:16" x14ac:dyDescent="0.35">
      <c r="A109" s="23">
        <v>43013</v>
      </c>
      <c r="B109">
        <v>86446.470000000016</v>
      </c>
      <c r="C109" s="16">
        <f t="shared" si="7"/>
        <v>79487.529165000014</v>
      </c>
      <c r="D109" s="17">
        <f t="shared" si="6"/>
        <v>9141.065853975002</v>
      </c>
      <c r="E109" s="17">
        <f t="shared" si="6"/>
        <v>7153.8776248500008</v>
      </c>
      <c r="F109" s="17">
        <f t="shared" si="6"/>
        <v>7153.8776248500008</v>
      </c>
      <c r="G109" s="17">
        <f t="shared" si="6"/>
        <v>10333.378791450003</v>
      </c>
      <c r="H109" s="17">
        <f t="shared" si="6"/>
        <v>4371.8141040750006</v>
      </c>
      <c r="I109" s="17">
        <f t="shared" si="5"/>
        <v>6359.002333200001</v>
      </c>
      <c r="J109" s="17">
        <f t="shared" si="5"/>
        <v>6359.002333200001</v>
      </c>
      <c r="K109" s="17">
        <f t="shared" si="5"/>
        <v>8743.6282081500012</v>
      </c>
      <c r="L109" s="17">
        <f t="shared" si="5"/>
        <v>11923.129374750002</v>
      </c>
      <c r="M109" s="17">
        <f t="shared" si="5"/>
        <v>5166.6893957250013</v>
      </c>
      <c r="N109" s="17">
        <f t="shared" si="5"/>
        <v>2782.0635207750006</v>
      </c>
      <c r="P109" s="18"/>
    </row>
    <row r="110" spans="1:16" x14ac:dyDescent="0.35">
      <c r="A110" s="23">
        <v>43012</v>
      </c>
      <c r="B110">
        <v>83086.210000000021</v>
      </c>
      <c r="C110" s="16">
        <f t="shared" si="7"/>
        <v>76397.770095000014</v>
      </c>
      <c r="D110" s="17">
        <f t="shared" si="6"/>
        <v>8785.7435609250024</v>
      </c>
      <c r="E110" s="17">
        <f t="shared" si="6"/>
        <v>6875.7993085500011</v>
      </c>
      <c r="F110" s="17">
        <f t="shared" si="6"/>
        <v>6875.7993085500011</v>
      </c>
      <c r="G110" s="17">
        <f t="shared" si="6"/>
        <v>9931.7101123500015</v>
      </c>
      <c r="H110" s="17">
        <f t="shared" si="6"/>
        <v>4201.8773552250004</v>
      </c>
      <c r="I110" s="17">
        <f t="shared" si="5"/>
        <v>6111.8216076000017</v>
      </c>
      <c r="J110" s="17">
        <f t="shared" si="5"/>
        <v>6111.8216076000017</v>
      </c>
      <c r="K110" s="17">
        <f t="shared" si="5"/>
        <v>8403.7547104500009</v>
      </c>
      <c r="L110" s="17">
        <f t="shared" si="5"/>
        <v>11459.665514250002</v>
      </c>
      <c r="M110" s="17">
        <f t="shared" si="5"/>
        <v>4965.8550561750008</v>
      </c>
      <c r="N110" s="17">
        <f t="shared" si="5"/>
        <v>2673.9219533250007</v>
      </c>
      <c r="P110" s="18"/>
    </row>
    <row r="111" spans="1:16" x14ac:dyDescent="0.35">
      <c r="A111" s="23">
        <v>43011</v>
      </c>
      <c r="B111">
        <v>86557.39</v>
      </c>
      <c r="C111" s="16">
        <f t="shared" si="7"/>
        <v>79589.520105000003</v>
      </c>
      <c r="D111" s="17">
        <f t="shared" si="6"/>
        <v>9152.7948120750007</v>
      </c>
      <c r="E111" s="17">
        <f t="shared" si="6"/>
        <v>7163.0568094500004</v>
      </c>
      <c r="F111" s="17">
        <f t="shared" si="6"/>
        <v>7163.0568094500004</v>
      </c>
      <c r="G111" s="17">
        <f t="shared" si="6"/>
        <v>10346.63761365</v>
      </c>
      <c r="H111" s="17">
        <f t="shared" si="6"/>
        <v>4377.4236057750004</v>
      </c>
      <c r="I111" s="17">
        <f t="shared" si="5"/>
        <v>6367.1616084000007</v>
      </c>
      <c r="J111" s="17">
        <f t="shared" si="5"/>
        <v>6367.1616084000007</v>
      </c>
      <c r="K111" s="17">
        <f t="shared" si="5"/>
        <v>8754.8472115500008</v>
      </c>
      <c r="L111" s="17">
        <f t="shared" si="5"/>
        <v>11938.42801575</v>
      </c>
      <c r="M111" s="17">
        <f t="shared" si="5"/>
        <v>5173.3188068250001</v>
      </c>
      <c r="N111" s="17">
        <f t="shared" si="5"/>
        <v>2785.6332036750005</v>
      </c>
      <c r="P111" s="18"/>
    </row>
    <row r="112" spans="1:16" x14ac:dyDescent="0.35">
      <c r="A112" s="23">
        <v>43010</v>
      </c>
      <c r="B112">
        <v>81632</v>
      </c>
      <c r="C112" s="16">
        <f t="shared" si="7"/>
        <v>75060.623999999996</v>
      </c>
      <c r="D112" s="17">
        <f t="shared" si="6"/>
        <v>8631.9717600000004</v>
      </c>
      <c r="E112" s="17">
        <f t="shared" si="6"/>
        <v>6755.4561599999997</v>
      </c>
      <c r="F112" s="17">
        <f t="shared" si="6"/>
        <v>6755.4561599999997</v>
      </c>
      <c r="G112" s="17">
        <f t="shared" si="6"/>
        <v>9757.88112</v>
      </c>
      <c r="H112" s="17">
        <f t="shared" si="6"/>
        <v>4128.3343199999999</v>
      </c>
      <c r="I112" s="17">
        <f t="shared" si="5"/>
        <v>6004.8499199999997</v>
      </c>
      <c r="J112" s="17">
        <f t="shared" si="5"/>
        <v>6004.8499199999997</v>
      </c>
      <c r="K112" s="17">
        <f t="shared" si="5"/>
        <v>8256.6686399999999</v>
      </c>
      <c r="L112" s="17">
        <f t="shared" si="5"/>
        <v>11259.093599999998</v>
      </c>
      <c r="M112" s="17">
        <f t="shared" si="5"/>
        <v>4878.94056</v>
      </c>
      <c r="N112" s="17">
        <f t="shared" si="5"/>
        <v>2627.1218400000002</v>
      </c>
      <c r="P112" s="18"/>
    </row>
    <row r="113" spans="1:16" x14ac:dyDescent="0.35">
      <c r="A113" s="23">
        <v>43009</v>
      </c>
      <c r="B113">
        <v>87070.21</v>
      </c>
      <c r="C113" s="16">
        <f t="shared" si="7"/>
        <v>80061.058095</v>
      </c>
      <c r="D113" s="17">
        <f t="shared" si="6"/>
        <v>9207.0216809249996</v>
      </c>
      <c r="E113" s="17">
        <f t="shared" si="6"/>
        <v>7205.4952285499994</v>
      </c>
      <c r="F113" s="17">
        <f t="shared" si="6"/>
        <v>7205.4952285499994</v>
      </c>
      <c r="G113" s="17">
        <f t="shared" si="6"/>
        <v>10407.93755235</v>
      </c>
      <c r="H113" s="17">
        <f t="shared" si="6"/>
        <v>4403.3581952249997</v>
      </c>
      <c r="I113" s="17">
        <f t="shared" si="5"/>
        <v>6404.8846475999999</v>
      </c>
      <c r="J113" s="17">
        <f t="shared" si="5"/>
        <v>6404.8846475999999</v>
      </c>
      <c r="K113" s="17">
        <f t="shared" si="5"/>
        <v>8806.7163904499994</v>
      </c>
      <c r="L113" s="17">
        <f t="shared" si="5"/>
        <v>12009.158714249999</v>
      </c>
      <c r="M113" s="17">
        <f t="shared" si="5"/>
        <v>5203.9687761750001</v>
      </c>
      <c r="N113" s="17">
        <f t="shared" si="5"/>
        <v>2802.1370333250002</v>
      </c>
      <c r="P113" s="18"/>
    </row>
    <row r="114" spans="1:16" x14ac:dyDescent="0.35">
      <c r="P114" s="18"/>
    </row>
    <row r="115" spans="1:16" x14ac:dyDescent="0.35">
      <c r="P115" s="18"/>
    </row>
    <row r="116" spans="1:16" x14ac:dyDescent="0.35">
      <c r="P116" s="18"/>
    </row>
    <row r="117" spans="1:16" x14ac:dyDescent="0.35">
      <c r="P117" s="18"/>
    </row>
    <row r="118" spans="1:16" x14ac:dyDescent="0.35">
      <c r="P118" s="18"/>
    </row>
    <row r="119" spans="1:16" x14ac:dyDescent="0.35">
      <c r="P119" s="18"/>
    </row>
    <row r="120" spans="1:16" x14ac:dyDescent="0.35">
      <c r="P120" s="18"/>
    </row>
    <row r="121" spans="1:16" x14ac:dyDescent="0.35">
      <c r="P121" s="18"/>
    </row>
    <row r="122" spans="1:16" x14ac:dyDescent="0.35">
      <c r="P122" s="18"/>
    </row>
    <row r="123" spans="1:16" x14ac:dyDescent="0.35">
      <c r="P123" s="18"/>
    </row>
    <row r="124" spans="1:16" x14ac:dyDescent="0.35">
      <c r="P124" s="18"/>
    </row>
    <row r="125" spans="1:16" x14ac:dyDescent="0.35">
      <c r="P125" s="18"/>
    </row>
    <row r="126" spans="1:16" x14ac:dyDescent="0.35">
      <c r="P126" s="18"/>
    </row>
    <row r="127" spans="1:16" x14ac:dyDescent="0.35">
      <c r="P127" s="18"/>
    </row>
    <row r="128" spans="1:16" x14ac:dyDescent="0.35">
      <c r="P128" s="18"/>
    </row>
    <row r="129" spans="16:16" x14ac:dyDescent="0.35">
      <c r="P129" s="18"/>
    </row>
    <row r="130" spans="16:16" x14ac:dyDescent="0.35">
      <c r="P130" s="18"/>
    </row>
    <row r="131" spans="16:16" x14ac:dyDescent="0.35">
      <c r="P131" s="18"/>
    </row>
    <row r="132" spans="16:16" x14ac:dyDescent="0.35">
      <c r="P132" s="18"/>
    </row>
    <row r="133" spans="16:16" x14ac:dyDescent="0.35">
      <c r="P133" s="18"/>
    </row>
    <row r="134" spans="16:16" x14ac:dyDescent="0.35">
      <c r="P134" s="18"/>
    </row>
    <row r="135" spans="16:16" x14ac:dyDescent="0.35">
      <c r="P135" s="18"/>
    </row>
    <row r="136" spans="16:16" x14ac:dyDescent="0.35">
      <c r="P136" s="18"/>
    </row>
    <row r="137" spans="16:16" x14ac:dyDescent="0.35">
      <c r="P137" s="18"/>
    </row>
    <row r="138" spans="16:16" x14ac:dyDescent="0.35">
      <c r="P138" s="18"/>
    </row>
    <row r="139" spans="16:16" x14ac:dyDescent="0.35">
      <c r="P139" s="18"/>
    </row>
    <row r="140" spans="16:16" x14ac:dyDescent="0.35">
      <c r="P140" s="18"/>
    </row>
    <row r="141" spans="16:16" x14ac:dyDescent="0.35">
      <c r="P141" s="18"/>
    </row>
    <row r="142" spans="16:16" x14ac:dyDescent="0.35">
      <c r="P142" s="18"/>
    </row>
    <row r="143" spans="16:16" x14ac:dyDescent="0.35">
      <c r="P143" s="18"/>
    </row>
    <row r="144" spans="16:16" x14ac:dyDescent="0.35">
      <c r="P144" s="18"/>
    </row>
    <row r="145" spans="16:16" x14ac:dyDescent="0.35">
      <c r="P145" s="18"/>
    </row>
    <row r="146" spans="16:16" x14ac:dyDescent="0.35">
      <c r="P146" s="18"/>
    </row>
    <row r="147" spans="16:16" x14ac:dyDescent="0.35">
      <c r="P147" s="18"/>
    </row>
    <row r="148" spans="16:16" x14ac:dyDescent="0.35">
      <c r="P148" s="18"/>
    </row>
    <row r="149" spans="16:16" x14ac:dyDescent="0.35">
      <c r="P149" s="18"/>
    </row>
    <row r="150" spans="16:16" x14ac:dyDescent="0.35">
      <c r="P150" s="18"/>
    </row>
    <row r="151" spans="16:16" x14ac:dyDescent="0.35">
      <c r="P151" s="18"/>
    </row>
    <row r="152" spans="16:16" x14ac:dyDescent="0.35">
      <c r="P152" s="18"/>
    </row>
    <row r="153" spans="16:16" x14ac:dyDescent="0.35">
      <c r="P153" s="18"/>
    </row>
    <row r="154" spans="16:16" x14ac:dyDescent="0.35">
      <c r="P154" s="18"/>
    </row>
    <row r="155" spans="16:16" x14ac:dyDescent="0.35">
      <c r="P155" s="18"/>
    </row>
    <row r="156" spans="16:16" x14ac:dyDescent="0.35">
      <c r="P156" s="18"/>
    </row>
    <row r="157" spans="16:16" x14ac:dyDescent="0.35">
      <c r="P157" s="18"/>
    </row>
    <row r="158" spans="16:16" x14ac:dyDescent="0.35">
      <c r="P158" s="18"/>
    </row>
    <row r="159" spans="16:16" x14ac:dyDescent="0.35">
      <c r="P159" s="18"/>
    </row>
    <row r="160" spans="16:16" x14ac:dyDescent="0.35">
      <c r="P160" s="18"/>
    </row>
    <row r="161" spans="16:16" x14ac:dyDescent="0.35">
      <c r="P161" s="18"/>
    </row>
    <row r="162" spans="16:16" x14ac:dyDescent="0.35">
      <c r="P162" s="18"/>
    </row>
    <row r="163" spans="16:16" x14ac:dyDescent="0.35">
      <c r="P163" s="18"/>
    </row>
    <row r="164" spans="16:16" x14ac:dyDescent="0.35">
      <c r="P164" s="18"/>
    </row>
    <row r="165" spans="16:16" x14ac:dyDescent="0.35">
      <c r="P165" s="18"/>
    </row>
    <row r="166" spans="16:16" x14ac:dyDescent="0.35">
      <c r="P166" s="18"/>
    </row>
    <row r="167" spans="16:16" x14ac:dyDescent="0.35">
      <c r="P167" s="18"/>
    </row>
    <row r="168" spans="16:16" x14ac:dyDescent="0.35">
      <c r="P168" s="18"/>
    </row>
    <row r="169" spans="16:16" x14ac:dyDescent="0.35">
      <c r="P169" s="18"/>
    </row>
    <row r="170" spans="16:16" x14ac:dyDescent="0.35">
      <c r="P170" s="18"/>
    </row>
    <row r="171" spans="16:16" x14ac:dyDescent="0.35">
      <c r="P171" s="18"/>
    </row>
    <row r="172" spans="16:16" x14ac:dyDescent="0.35">
      <c r="P172" s="18"/>
    </row>
    <row r="173" spans="16:16" x14ac:dyDescent="0.35">
      <c r="P173" s="18"/>
    </row>
    <row r="174" spans="16:16" x14ac:dyDescent="0.35">
      <c r="P174" s="18"/>
    </row>
    <row r="175" spans="16:16" x14ac:dyDescent="0.35">
      <c r="P175" s="18"/>
    </row>
    <row r="176" spans="16:16" x14ac:dyDescent="0.35">
      <c r="P176" s="18"/>
    </row>
    <row r="177" spans="16:16" x14ac:dyDescent="0.35">
      <c r="P177" s="18"/>
    </row>
    <row r="178" spans="16:16" x14ac:dyDescent="0.35">
      <c r="P178" s="18"/>
    </row>
    <row r="179" spans="16:16" x14ac:dyDescent="0.35">
      <c r="P179" s="18"/>
    </row>
    <row r="180" spans="16:16" x14ac:dyDescent="0.35">
      <c r="P180" s="18"/>
    </row>
    <row r="181" spans="16:16" x14ac:dyDescent="0.35">
      <c r="P181" s="18"/>
    </row>
    <row r="182" spans="16:16" x14ac:dyDescent="0.35">
      <c r="P182" s="18"/>
    </row>
    <row r="183" spans="16:16" x14ac:dyDescent="0.35">
      <c r="P183" s="18"/>
    </row>
    <row r="184" spans="16:16" x14ac:dyDescent="0.35">
      <c r="P184" s="18"/>
    </row>
    <row r="185" spans="16:16" x14ac:dyDescent="0.35">
      <c r="P185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activeCell="K7" sqref="K7"/>
    </sheetView>
  </sheetViews>
  <sheetFormatPr defaultRowHeight="14.5" x14ac:dyDescent="0.35"/>
  <cols>
    <col min="2" max="2" width="15.7265625" customWidth="1"/>
    <col min="3" max="3" width="18.7265625" customWidth="1"/>
    <col min="4" max="4" width="18.7265625" hidden="1" customWidth="1"/>
    <col min="5" max="7" width="18.7265625" customWidth="1"/>
    <col min="8" max="8" width="18.7265625" style="39" customWidth="1"/>
  </cols>
  <sheetData>
    <row r="1" spans="1:8" ht="26" x14ac:dyDescent="0.6">
      <c r="A1" s="24" t="s">
        <v>18</v>
      </c>
      <c r="C1" s="24"/>
      <c r="D1" s="24"/>
      <c r="E1" s="24"/>
      <c r="F1" s="24"/>
      <c r="G1" s="24"/>
      <c r="H1" s="24"/>
    </row>
    <row r="2" spans="1:8" ht="49.5" x14ac:dyDescent="0.4">
      <c r="A2" s="25" t="s">
        <v>19</v>
      </c>
      <c r="B2" s="26" t="s">
        <v>20</v>
      </c>
      <c r="C2" s="26" t="s">
        <v>21</v>
      </c>
      <c r="D2" s="26" t="s">
        <v>22</v>
      </c>
      <c r="E2" s="26" t="s">
        <v>23</v>
      </c>
      <c r="F2" s="26" t="s">
        <v>24</v>
      </c>
      <c r="G2" s="26" t="s">
        <v>25</v>
      </c>
      <c r="H2" s="27" t="s">
        <v>26</v>
      </c>
    </row>
    <row r="3" spans="1:8" s="32" customFormat="1" ht="16.5" x14ac:dyDescent="0.4">
      <c r="A3" s="28">
        <v>1</v>
      </c>
      <c r="B3" s="29" t="s">
        <v>2</v>
      </c>
      <c r="C3" s="30">
        <v>862696</v>
      </c>
      <c r="D3" s="30">
        <v>392488</v>
      </c>
      <c r="E3" s="30">
        <f>447813+1158+1070</f>
        <v>450041</v>
      </c>
      <c r="F3" s="30">
        <v>11043</v>
      </c>
      <c r="G3" s="30">
        <v>248836</v>
      </c>
      <c r="H3" s="31">
        <f>+E3/C3</f>
        <v>0.52166811947661751</v>
      </c>
    </row>
    <row r="4" spans="1:8" s="32" customFormat="1" ht="16.5" x14ac:dyDescent="0.4">
      <c r="A4" s="28">
        <v>2</v>
      </c>
      <c r="B4" s="29" t="s">
        <v>3</v>
      </c>
      <c r="C4" s="30">
        <v>771226</v>
      </c>
      <c r="D4" s="30">
        <v>425308</v>
      </c>
      <c r="E4" s="30">
        <v>535935</v>
      </c>
      <c r="F4" s="30">
        <v>31687</v>
      </c>
      <c r="G4" s="30">
        <v>245681</v>
      </c>
      <c r="H4" s="31">
        <f t="shared" ref="H4:H13" si="0">+E4/C4</f>
        <v>0.6949130345709299</v>
      </c>
    </row>
    <row r="5" spans="1:8" s="32" customFormat="1" ht="16.5" x14ac:dyDescent="0.4">
      <c r="A5" s="28">
        <v>3</v>
      </c>
      <c r="B5" s="29" t="s">
        <v>9</v>
      </c>
      <c r="C5" s="30">
        <v>442201</v>
      </c>
      <c r="D5" s="30">
        <v>189542</v>
      </c>
      <c r="E5" s="30">
        <f>257813+1238+9507</f>
        <v>268558</v>
      </c>
      <c r="F5" s="30">
        <v>64745</v>
      </c>
      <c r="G5" s="30">
        <v>88562</v>
      </c>
      <c r="H5" s="31">
        <f t="shared" si="0"/>
        <v>0.6073211051083105</v>
      </c>
    </row>
    <row r="6" spans="1:8" s="32" customFormat="1" ht="16.5" x14ac:dyDescent="0.4">
      <c r="A6" s="28">
        <v>4</v>
      </c>
      <c r="B6" s="29" t="s">
        <v>4</v>
      </c>
      <c r="C6" s="30">
        <v>809829</v>
      </c>
      <c r="D6" s="30">
        <v>218718</v>
      </c>
      <c r="E6" s="30">
        <f>223015+560+870</f>
        <v>224445</v>
      </c>
      <c r="F6" s="30">
        <v>15147</v>
      </c>
      <c r="G6" s="30">
        <v>101468</v>
      </c>
      <c r="H6" s="31">
        <f t="shared" si="0"/>
        <v>0.27715110226973844</v>
      </c>
    </row>
    <row r="7" spans="1:8" s="32" customFormat="1" ht="16.5" x14ac:dyDescent="0.4">
      <c r="A7" s="28">
        <v>5</v>
      </c>
      <c r="B7" s="29" t="s">
        <v>5</v>
      </c>
      <c r="C7" s="30">
        <v>1474364</v>
      </c>
      <c r="D7" s="30">
        <v>413297</v>
      </c>
      <c r="E7" s="30">
        <v>609604</v>
      </c>
      <c r="F7" s="30">
        <v>34189</v>
      </c>
      <c r="G7" s="30">
        <v>194072</v>
      </c>
      <c r="H7" s="31">
        <f t="shared" si="0"/>
        <v>0.41346912974000993</v>
      </c>
    </row>
    <row r="8" spans="1:8" s="32" customFormat="1" ht="16.5" x14ac:dyDescent="0.4">
      <c r="A8" s="28">
        <v>6</v>
      </c>
      <c r="B8" s="29" t="s">
        <v>10</v>
      </c>
      <c r="C8" s="30">
        <v>835736</v>
      </c>
      <c r="D8" s="30">
        <v>391724</v>
      </c>
      <c r="E8" s="30">
        <v>467578</v>
      </c>
      <c r="F8" s="30">
        <v>39636</v>
      </c>
      <c r="G8" s="30">
        <v>97473</v>
      </c>
      <c r="H8" s="31">
        <f t="shared" si="0"/>
        <v>0.55948050580566111</v>
      </c>
    </row>
    <row r="9" spans="1:8" s="34" customFormat="1" ht="16.5" x14ac:dyDescent="0.4">
      <c r="A9" s="28">
        <v>7</v>
      </c>
      <c r="B9" s="29" t="s">
        <v>6</v>
      </c>
      <c r="C9" s="33">
        <v>384691</v>
      </c>
      <c r="D9" s="33">
        <v>168046</v>
      </c>
      <c r="E9" s="33">
        <v>187415</v>
      </c>
      <c r="F9" s="33">
        <v>4551</v>
      </c>
      <c r="G9" s="33">
        <v>47487</v>
      </c>
      <c r="H9" s="31">
        <f t="shared" si="0"/>
        <v>0.48718321977899143</v>
      </c>
    </row>
    <row r="10" spans="1:8" s="32" customFormat="1" ht="16.5" x14ac:dyDescent="0.4">
      <c r="A10" s="28">
        <v>8</v>
      </c>
      <c r="B10" s="29" t="s">
        <v>7</v>
      </c>
      <c r="C10" s="30">
        <v>641582</v>
      </c>
      <c r="D10" s="30">
        <v>175275</v>
      </c>
      <c r="E10" s="30">
        <f>224844+13129+928</f>
        <v>238901</v>
      </c>
      <c r="F10" s="30">
        <v>18453</v>
      </c>
      <c r="G10" s="30">
        <v>97337</v>
      </c>
      <c r="H10" s="31">
        <f t="shared" si="0"/>
        <v>0.37236237924380672</v>
      </c>
    </row>
    <row r="11" spans="1:8" s="32" customFormat="1" ht="16.5" x14ac:dyDescent="0.4">
      <c r="A11" s="28">
        <v>9</v>
      </c>
      <c r="B11" s="29" t="s">
        <v>8</v>
      </c>
      <c r="C11" s="30">
        <v>472453</v>
      </c>
      <c r="D11" s="30">
        <v>146329</v>
      </c>
      <c r="E11" s="30">
        <v>162664</v>
      </c>
      <c r="F11" s="30">
        <v>23726</v>
      </c>
      <c r="G11" s="30">
        <v>38951</v>
      </c>
      <c r="H11" s="31">
        <f t="shared" si="0"/>
        <v>0.34429668136301389</v>
      </c>
    </row>
    <row r="12" spans="1:8" ht="16.5" x14ac:dyDescent="0.4">
      <c r="A12" s="28">
        <v>10</v>
      </c>
      <c r="B12" s="29" t="s">
        <v>27</v>
      </c>
      <c r="C12" s="30">
        <v>488600</v>
      </c>
      <c r="D12" s="30">
        <v>199501</v>
      </c>
      <c r="E12" s="30">
        <f>235806+1382</f>
        <v>237188</v>
      </c>
      <c r="F12" s="30">
        <v>22765</v>
      </c>
      <c r="G12" s="30">
        <v>33418</v>
      </c>
      <c r="H12" s="31">
        <f t="shared" si="0"/>
        <v>0.48544412607449855</v>
      </c>
    </row>
    <row r="13" spans="1:8" ht="16.5" x14ac:dyDescent="0.4">
      <c r="A13" s="28">
        <v>11</v>
      </c>
      <c r="B13" s="29" t="s">
        <v>12</v>
      </c>
      <c r="C13" s="30">
        <v>293478</v>
      </c>
      <c r="D13" s="30">
        <v>61599</v>
      </c>
      <c r="E13" s="30">
        <v>69282</v>
      </c>
      <c r="F13" s="30">
        <v>7654</v>
      </c>
      <c r="G13" s="30">
        <v>29675</v>
      </c>
      <c r="H13" s="31">
        <f t="shared" si="0"/>
        <v>0.23607220984196431</v>
      </c>
    </row>
    <row r="14" spans="1:8" s="19" customFormat="1" ht="16.5" x14ac:dyDescent="0.4">
      <c r="A14" s="35"/>
      <c r="B14" s="36"/>
      <c r="C14" s="37">
        <f t="shared" ref="C14" si="1">SUM(C3:C13)</f>
        <v>7476856</v>
      </c>
      <c r="D14" s="37">
        <f>SUM(D3:D13)</f>
        <v>2781827</v>
      </c>
      <c r="E14" s="37">
        <f>SUM(E3:E13)</f>
        <v>3451611</v>
      </c>
      <c r="F14" s="37">
        <f t="shared" ref="F14" si="2">SUM(F3:F13)</f>
        <v>273596</v>
      </c>
      <c r="G14" s="37">
        <f>SUM(G3:G13)</f>
        <v>1222960</v>
      </c>
      <c r="H14" s="38">
        <f>+E14/C14</f>
        <v>0.46163935750534718</v>
      </c>
    </row>
    <row r="15" spans="1:8" x14ac:dyDescent="0.35">
      <c r="D15" s="17"/>
      <c r="E15" s="17"/>
      <c r="F15" s="17"/>
      <c r="G15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hydro+thermal GENERATED </vt:lpstr>
      <vt:lpstr>Actual Consumption</vt:lpstr>
      <vt:lpstr>TOTAL DAILY MYTO</vt:lpstr>
      <vt:lpstr>METERING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NESI Dashboard</dc:creator>
  <cp:lastModifiedBy>Emuesiri Ojo</cp:lastModifiedBy>
  <dcterms:created xsi:type="dcterms:W3CDTF">2018-01-11T14:34:01Z</dcterms:created>
  <dcterms:modified xsi:type="dcterms:W3CDTF">2018-02-02T13:00:33Z</dcterms:modified>
</cp:coreProperties>
</file>